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230" windowHeight="6105" activeTab="2"/>
  </bookViews>
  <sheets>
    <sheet name="Info" sheetId="1" r:id="rId1"/>
    <sheet name="trains" sheetId="2" r:id="rId2"/>
    <sheet name="Startcards" sheetId="3" r:id="rId3"/>
    <sheet name="JobDescription" sheetId="4" r:id="rId4"/>
    <sheet name="Main1 (XRR)" sheetId="5" r:id="rId5"/>
    <sheet name="Main2 (CSX)" sheetId="6" r:id="rId6"/>
    <sheet name="CA FL" sheetId="7" r:id="rId7"/>
    <sheet name="overview" sheetId="8" r:id="rId8"/>
  </sheets>
  <definedNames>
    <definedName name="_xlnm._FilterDatabase" localSheetId="6" hidden="1">'CA FL'!$B$4:$B$51</definedName>
    <definedName name="_xlnm._FilterDatabase" localSheetId="4" hidden="1">'Main1 (XRR)'!$B$4:$B$51</definedName>
    <definedName name="_xlnm._FilterDatabase" localSheetId="5" hidden="1">'Main2 (CSX)'!$B$4:$B$51</definedName>
    <definedName name="_xlnm._FilterDatabase" localSheetId="1" hidden="1">'trains'!$A$1:$N$46</definedName>
    <definedName name="_xlnm.Print_Area" localSheetId="2">'Startcards'!$A$1:$F$64</definedName>
    <definedName name="_xlnm.Print_Area" localSheetId="1">'trains'!$A$1:$J$45</definedName>
  </definedNames>
  <calcPr fullCalcOnLoad="1"/>
</workbook>
</file>

<file path=xl/sharedStrings.xml><?xml version="1.0" encoding="utf-8"?>
<sst xmlns="http://schemas.openxmlformats.org/spreadsheetml/2006/main" count="874" uniqueCount="273">
  <si>
    <t>Monday</t>
  </si>
  <si>
    <t>Tuesday</t>
  </si>
  <si>
    <t>Wednesday</t>
  </si>
  <si>
    <t>Thursday</t>
  </si>
  <si>
    <t>Friday</t>
  </si>
  <si>
    <t>Saturday</t>
  </si>
  <si>
    <t>Sunday</t>
  </si>
  <si>
    <t>out</t>
  </si>
  <si>
    <t>in</t>
  </si>
  <si>
    <t>Betriebsstelle</t>
  </si>
  <si>
    <t>Ricks Cattle</t>
  </si>
  <si>
    <t>ja</t>
  </si>
  <si>
    <t>nein</t>
  </si>
  <si>
    <t>SUMME</t>
  </si>
  <si>
    <t>im Arrangement</t>
  </si>
  <si>
    <t>Appaloosa Junction</t>
  </si>
  <si>
    <t>Watkins</t>
  </si>
  <si>
    <t>Cobie Steel</t>
  </si>
  <si>
    <t>Footless Wood</t>
  </si>
  <si>
    <t>Fremont Branch</t>
  </si>
  <si>
    <t>Perish Hill</t>
  </si>
  <si>
    <t>Jock´n´Meldrum</t>
  </si>
  <si>
    <t>Rocky Point</t>
  </si>
  <si>
    <t>Four Oaks</t>
  </si>
  <si>
    <t>Cropperfield</t>
  </si>
  <si>
    <t>Clausen Storage</t>
  </si>
  <si>
    <t>KT Feldspar</t>
  </si>
  <si>
    <t>Yard Extension</t>
  </si>
  <si>
    <t>Trunklaid Valley</t>
  </si>
  <si>
    <t>Luketown</t>
  </si>
  <si>
    <t>Second Street</t>
  </si>
  <si>
    <t>Gravel and Sand</t>
  </si>
  <si>
    <t>Cape Fear Railcar</t>
  </si>
  <si>
    <t>Hope Mills</t>
  </si>
  <si>
    <t>Aberdeen Yard</t>
  </si>
  <si>
    <t>Linuslane</t>
  </si>
  <si>
    <t>Colorado Cement</t>
  </si>
  <si>
    <t>Topton</t>
  </si>
  <si>
    <t>Calahan Paper</t>
  </si>
  <si>
    <t>Nantahala Valley</t>
  </si>
  <si>
    <t>Coors Brewery</t>
  </si>
  <si>
    <t>Golden Branch</t>
  </si>
  <si>
    <t>SPI sawmill</t>
  </si>
  <si>
    <t>Tucaroy</t>
  </si>
  <si>
    <t>Fremont Branch (Coal Service)</t>
  </si>
  <si>
    <t>JK Coal</t>
  </si>
  <si>
    <t>JK Coal (Coal Service)</t>
  </si>
  <si>
    <t xml:space="preserve">Zum Ermitteln des Wagenbedarfs  der Locals eines Arrangements in Spalten "im Arrangement"jeweils "ja" eintragen. Betriebsstellen, bei denen Wagenbedarfe wahlweise über Extras oder den local bedient werden können, diese getrennt führen (siehe Fremont Branch) </t>
  </si>
  <si>
    <t>Kontrollsumme</t>
  </si>
  <si>
    <t>Appaloosa Junction (interchange)</t>
  </si>
  <si>
    <t>Rocky Point (interchange)</t>
  </si>
  <si>
    <t>End of Life</t>
  </si>
  <si>
    <t>Florida Tropicana</t>
  </si>
  <si>
    <t>Ja</t>
  </si>
  <si>
    <t>Florida Chemicals</t>
  </si>
  <si>
    <t>Burney Paper Mill</t>
  </si>
  <si>
    <t>Burney Paper Mill (pulpwood service)</t>
  </si>
  <si>
    <t>Burney Paper Mill (woodchip service)</t>
  </si>
  <si>
    <t>US Steel Haslingen works (über Unit Trains)</t>
  </si>
  <si>
    <t>US Steel Haslingen works (über Locals)</t>
  </si>
  <si>
    <t>Luketown (coal service)</t>
  </si>
  <si>
    <t>train #</t>
  </si>
  <si>
    <t>train name</t>
  </si>
  <si>
    <t>departure</t>
  </si>
  <si>
    <t>arrival</t>
  </si>
  <si>
    <t>jobdescription</t>
  </si>
  <si>
    <t>destination colors</t>
  </si>
  <si>
    <t>Parkwater Yard</t>
  </si>
  <si>
    <t>Sarah Creek Yard</t>
  </si>
  <si>
    <t>Moonrise Yard</t>
  </si>
  <si>
    <t>Erehwyna Yard</t>
  </si>
  <si>
    <t>Claus</t>
  </si>
  <si>
    <t>Elmar</t>
  </si>
  <si>
    <t>Dirk</t>
  </si>
  <si>
    <t>Oliver</t>
  </si>
  <si>
    <t>Jan</t>
  </si>
  <si>
    <t>diese Zeile wird für die Klemmbretter gebraucht</t>
  </si>
  <si>
    <t>Nein</t>
  </si>
  <si>
    <t>Chatteris (Station)</t>
  </si>
  <si>
    <t>Chatteris (Interchange)</t>
  </si>
  <si>
    <t xml:space="preserve">Florida Homestead </t>
  </si>
  <si>
    <t>Haysi (Coal Service)</t>
  </si>
  <si>
    <t>Boonford Interchange</t>
  </si>
  <si>
    <t>Whitehall</t>
  </si>
  <si>
    <t>Yakima Fruit Row</t>
  </si>
  <si>
    <t>Glazet</t>
  </si>
  <si>
    <t>CA FL RR</t>
  </si>
  <si>
    <t>Main Erehwyna -&gt; Haslingen -&gt; Parkwater Yard</t>
  </si>
  <si>
    <t>Main Moonrise -&gt; Yard Extension -&gt;  Sarah Creek Yard</t>
  </si>
  <si>
    <t>Steel Special</t>
  </si>
  <si>
    <t>Haslingen</t>
  </si>
  <si>
    <t>Bottle Train Special</t>
  </si>
  <si>
    <t xml:space="preserve">Bring the Bottle Train to Haslingen, emtys the bottles and run back to Moonrise Yard </t>
  </si>
  <si>
    <t>Scrap Special</t>
  </si>
  <si>
    <t>Claze Gravel Train</t>
  </si>
  <si>
    <t>Tri Rail Morning Passenger</t>
  </si>
  <si>
    <t>Stop in every Station on your turn for 2 Minutes (Haslingen, SF Depot, Whitehall, Appalosa Junction)</t>
  </si>
  <si>
    <t>Tri Rail Evening Passenger</t>
  </si>
  <si>
    <t>Stop in every Station on your turn for 2 Minutes (Lazy Creek Mining, Fremont Branch, Whitehall, SF Depot, Chatteris)</t>
  </si>
  <si>
    <t>Stop in every Station on your turn for 2 Minutes (Appalosa Junction, Whitehall, SF Depot, Haslingen)</t>
  </si>
  <si>
    <t>Stop in every Station on your turn for 2 Minutes (Chatteris, SF Depot, Whitehall, Fremont Branch, Lazy Creek Mining)</t>
  </si>
  <si>
    <t>Bring cars to Yard Extension, pick up cars to your direction</t>
  </si>
  <si>
    <t>Bring cars to Haslingen, pick up cars to your direction</t>
  </si>
  <si>
    <t>Container Xpress</t>
  </si>
  <si>
    <t>Fast fright throu</t>
  </si>
  <si>
    <t>NMRA Special Visiting Train</t>
  </si>
  <si>
    <t>1201/1202</t>
  </si>
  <si>
    <t>432 / 433</t>
  </si>
  <si>
    <t>441 / 442</t>
  </si>
  <si>
    <t>Burney Wood Special</t>
  </si>
  <si>
    <t>451 / 452</t>
  </si>
  <si>
    <t>462 / 463</t>
  </si>
  <si>
    <t>470 / 471</t>
  </si>
  <si>
    <t xml:space="preserve">Nr. </t>
  </si>
  <si>
    <t>North</t>
  </si>
  <si>
    <t>East</t>
  </si>
  <si>
    <t>West</t>
  </si>
  <si>
    <t>South</t>
  </si>
  <si>
    <t>Dispatcher</t>
  </si>
  <si>
    <t>Yard Master Whitehall</t>
  </si>
  <si>
    <t>Switch all the local fright in the steelmill Haslingen.</t>
  </si>
  <si>
    <t>Bring your NMRA visiting group to ALL Stations and Yards! Stop in every Station 1 minute. First drive from Moonrise Yard to Yard Extension, cahnge the direction and drive to Claze, change your direction and drive to Colorado Cement, change your direction, drive to Whitehall Yard and drive to Burney and Homestead, drive back to Moonrise Yard.</t>
  </si>
  <si>
    <t>Burney Yard</t>
  </si>
  <si>
    <t>Reserve</t>
  </si>
  <si>
    <t>4x KCS SD60?</t>
  </si>
  <si>
    <t>Andreas</t>
  </si>
  <si>
    <t>2x UP GEVO</t>
  </si>
  <si>
    <t>Marc</t>
  </si>
  <si>
    <t>2x GP 38 Leasing</t>
  </si>
  <si>
    <t>1x GP 38 Leasing</t>
  </si>
  <si>
    <t>Überraschung</t>
  </si>
  <si>
    <t>Tacoma Switcher</t>
  </si>
  <si>
    <t>Tacoma Industries</t>
  </si>
  <si>
    <t>Your Job is to Serve all Industries on the Tacoma Branch. Pick up new cars at Whitehall and brin outgoing cars to Whitehall.</t>
  </si>
  <si>
    <t>Sierra Switcher</t>
  </si>
  <si>
    <t>Florida Switcher</t>
  </si>
  <si>
    <t>Bring cars to Haslingen, pick up cars to your direction.</t>
  </si>
  <si>
    <t>Bring cars to Yard Extension, pick up cars to your direction.</t>
  </si>
  <si>
    <t>Bring emty cars to the coal mines. Pick up all coal cars at Lazy Creek Mining, Haysi, Fremont Branch, leave cars in Whitehall (for Haslingen and Burney) bring all other cars to Moonrise Yard</t>
  </si>
  <si>
    <t>Nondispatched Area</t>
  </si>
  <si>
    <t>Florida Siearra Industry Branch</t>
  </si>
  <si>
    <t>Takoma Branch</t>
  </si>
  <si>
    <t>Trainlength</t>
  </si>
  <si>
    <t>Max. 30 cars for transfers / specials / xtras</t>
  </si>
  <si>
    <t>10 for locals (Interchangeruns for Whitehall 20)</t>
  </si>
  <si>
    <t>CSX Yard Master</t>
  </si>
  <si>
    <t>Yard Limits</t>
  </si>
  <si>
    <t>Whitehall - from SF Depot to first switch of Fremont Branch</t>
  </si>
  <si>
    <t>Haslingen - only Haslingen self</t>
  </si>
  <si>
    <t>Yard Extension - Yard Extension + The Culvert</t>
  </si>
  <si>
    <t>CSX Morning Coal Extra</t>
  </si>
  <si>
    <t>CSX High Noon Transfer South</t>
  </si>
  <si>
    <t>CSX Evening Coal Extra</t>
  </si>
  <si>
    <t>CSX Nightflyer South</t>
  </si>
  <si>
    <t>CSX Nightflyer North</t>
  </si>
  <si>
    <t>CSX Morning Star South</t>
  </si>
  <si>
    <t>CSX Morning Star North</t>
  </si>
  <si>
    <t>Bring emty cars to the coal mines. Pick up all coal cars at Lazy Creek Mining, Haysi, Fremont Branch, leave cars in Whitehall (for Haslingen and Burney) bring all other cars to Parkwater Yard</t>
  </si>
  <si>
    <t>Bring scrap from Sarah Creek Yard to Haslingen. Pick up emty scrap train and bring back to Sarah Creek Yard.</t>
  </si>
  <si>
    <t>Bring gravel from Sarah Creek Yard to Glaze. Pick up emty gravel train and bring back to Sarah Creek Yard.</t>
  </si>
  <si>
    <t xml:space="preserve">Bring cars to Burney Yard, exchange with emty Woodchips and Logcars. </t>
  </si>
  <si>
    <t>Your job is to switch the hole industry branch from Burney Paper Mill to Homestead. Do interchange runs to Whitehall if necassary. Emty woodchip cars and emty log cars will carry by the Burney Wood Special.</t>
  </si>
  <si>
    <t>Engine</t>
  </si>
  <si>
    <t>Owner</t>
  </si>
  <si>
    <t>2x Budd RDC</t>
  </si>
  <si>
    <t>see 437</t>
  </si>
  <si>
    <t>X</t>
  </si>
  <si>
    <t>Return</t>
  </si>
  <si>
    <t>see 1024</t>
  </si>
  <si>
    <t>see 1103</t>
  </si>
  <si>
    <t>Tacoma Rail #2003</t>
  </si>
  <si>
    <t>Peter</t>
  </si>
  <si>
    <t>see 502</t>
  </si>
  <si>
    <t>CNW comuter</t>
  </si>
  <si>
    <t>CNW Comuter</t>
  </si>
  <si>
    <t>LTEX                                                      GP10                                      Wagenschubse ;-)</t>
  </si>
  <si>
    <t>UP                                                            B23-7</t>
  </si>
  <si>
    <t>Alton&amp;Southern                                    MP15</t>
  </si>
  <si>
    <t>Ganzzug Holz?</t>
  </si>
  <si>
    <t xml:space="preserve">Morning Trains and High Noon Trains bring cars for the same day, Evening Filler will bring cars for the next day. </t>
  </si>
  <si>
    <t>Fright flow</t>
  </si>
  <si>
    <t>Waybills will not mixed all together, they will mixed by Main (Tacoma and Industry Branch will mixed in both), only a limited number of waybills will mixed in the other main.</t>
  </si>
  <si>
    <t>Todos</t>
  </si>
  <si>
    <t>Checkliste durchschauen was noch zu tun ist</t>
  </si>
  <si>
    <t>MP15/SD9</t>
  </si>
  <si>
    <t>XRR Early Bird West</t>
  </si>
  <si>
    <t>XRR Early Bird East</t>
  </si>
  <si>
    <t>XRR High Noon Transfer East</t>
  </si>
  <si>
    <t>XRR Good Night West</t>
  </si>
  <si>
    <t>XRR Good Night East</t>
  </si>
  <si>
    <t>XRR Interchange Special</t>
  </si>
  <si>
    <t>CSX Interchange Special</t>
  </si>
  <si>
    <t>CSX Local</t>
  </si>
  <si>
    <t>XRR Local</t>
  </si>
  <si>
    <t>Whitehall Yard</t>
  </si>
  <si>
    <t>Stephan</t>
  </si>
  <si>
    <t>XRR Yard Master</t>
  </si>
  <si>
    <t>XRR Local Switcher</t>
  </si>
  <si>
    <t>Your job is to switch the waggons for the shadow yards, the locals and the interchange traffic for Whitehall. For Interchange Specials and Locals call the Dispatcher.</t>
  </si>
  <si>
    <t xml:space="preserve">Your Job is to exchange cars from Whitehall Yard to Yard extension and back. </t>
  </si>
  <si>
    <t xml:space="preserve">Your Job is to exchange cars from Haslingen to Whitehall and back. </t>
  </si>
  <si>
    <t>Your Job is to Switch local Industies, get your Instructions from the CSX Yard Master. Check the waybills of all cars on your way for outgoing traffic.</t>
  </si>
  <si>
    <t>Your Job is to Switch local Industies, get your Instructions from the XRR Yard Master. Check the waybills of all cars on your way for outgoing traffic.</t>
  </si>
  <si>
    <t>see 202</t>
  </si>
  <si>
    <t>see 224</t>
  </si>
  <si>
    <t>see 223</t>
  </si>
  <si>
    <t>see 201</t>
  </si>
  <si>
    <t>none</t>
  </si>
  <si>
    <t>Dispatchers Desk</t>
  </si>
  <si>
    <t>TriRail 804</t>
  </si>
  <si>
    <t>CSX 7818 + 7337</t>
  </si>
  <si>
    <t>CSX 4594 + 4599</t>
  </si>
  <si>
    <t>CSX 754</t>
  </si>
  <si>
    <t>BNSF 8630 + 530</t>
  </si>
  <si>
    <t>BNSF 2102 + 2104</t>
  </si>
  <si>
    <t>???? UP + SP ?</t>
  </si>
  <si>
    <t>BNSF 2177 + 2540</t>
  </si>
  <si>
    <t>Q&amp;G 3800</t>
  </si>
  <si>
    <t>CSX 6218 + 3297</t>
  </si>
  <si>
    <t>DME 2xGP40</t>
  </si>
  <si>
    <t>DRGW GP30/GP60</t>
  </si>
  <si>
    <t xml:space="preserve">4x ICG </t>
  </si>
  <si>
    <t>ABERDEEN &amp; ROCKFISH</t>
  </si>
  <si>
    <t>Maryland Midland                                GP38-3/SD24</t>
  </si>
  <si>
    <t>CSX 1539 + 1560</t>
  </si>
  <si>
    <t>Your job is to switch the waggons for the two shadow yards, the locals and the interchange traffic for Whitehall. Call Dispatcher for Locals. Make interchange runs by yourself.</t>
  </si>
  <si>
    <t>CSX 2759</t>
  </si>
  <si>
    <t>Vergabe Local</t>
  </si>
  <si>
    <r>
      <rPr>
        <sz val="11"/>
        <color indexed="22"/>
        <rFont val="Arial"/>
        <family val="2"/>
      </rPr>
      <t>█</t>
    </r>
    <r>
      <rPr>
        <sz val="11"/>
        <color indexed="8"/>
        <rFont val="Arial"/>
        <family val="2"/>
      </rPr>
      <t xml:space="preserve"> █ </t>
    </r>
  </si>
  <si>
    <r>
      <rPr>
        <sz val="11"/>
        <color indexed="13"/>
        <rFont val="Arial"/>
        <family val="2"/>
      </rPr>
      <t>█</t>
    </r>
    <r>
      <rPr>
        <sz val="11"/>
        <color indexed="8"/>
        <rFont val="Arial"/>
        <family val="2"/>
      </rPr>
      <t xml:space="preserve"> </t>
    </r>
    <r>
      <rPr>
        <sz val="11"/>
        <color indexed="57"/>
        <rFont val="Arial"/>
        <family val="2"/>
      </rPr>
      <t>█</t>
    </r>
  </si>
  <si>
    <r>
      <t xml:space="preserve">█ </t>
    </r>
    <r>
      <rPr>
        <sz val="11"/>
        <color indexed="52"/>
        <rFont val="Arial"/>
        <family val="2"/>
      </rPr>
      <t>█</t>
    </r>
  </si>
  <si>
    <r>
      <rPr>
        <sz val="11"/>
        <color indexed="12"/>
        <rFont val="Arial"/>
        <family val="2"/>
      </rPr>
      <t>█</t>
    </r>
    <r>
      <rPr>
        <sz val="11"/>
        <color indexed="8"/>
        <rFont val="Arial"/>
        <family val="2"/>
      </rPr>
      <t xml:space="preserve"> </t>
    </r>
    <r>
      <rPr>
        <sz val="11"/>
        <color indexed="52"/>
        <rFont val="Arial"/>
        <family val="2"/>
      </rPr>
      <t>█</t>
    </r>
    <r>
      <rPr>
        <sz val="11"/>
        <color indexed="8"/>
        <rFont val="Arial"/>
        <family val="2"/>
      </rPr>
      <t xml:space="preserve"> </t>
    </r>
  </si>
  <si>
    <t>Maryland Midland 300</t>
  </si>
  <si>
    <t>MM 301/302</t>
  </si>
  <si>
    <t>MM 300 + SD24</t>
  </si>
  <si>
    <t>CSX 8972</t>
  </si>
  <si>
    <t>G&amp;W MP-15</t>
  </si>
  <si>
    <t>G&amp;W GP38</t>
  </si>
  <si>
    <t>CSX 1145 + 1148</t>
  </si>
  <si>
    <t xml:space="preserve">You have to dispatch 2 different Railroads, one from Moonrise Yard to Sarah Creek Yard, one from Erewayna Yard to Parkwater Yard. Be carefull, the two Railroads will use the same Track from Fremont Branch to SF Depot. This section is the Yard Limit of Whitehall Yard. If the Yard Masters call a Local or Interchange run, give this as the next job. </t>
  </si>
  <si>
    <t>XRR 201</t>
  </si>
  <si>
    <t>XRR 202</t>
  </si>
  <si>
    <t>CSX 223</t>
  </si>
  <si>
    <t>CSX 224</t>
  </si>
  <si>
    <t>CSX 437</t>
  </si>
  <si>
    <t>CSX 211</t>
  </si>
  <si>
    <t>XRR 212</t>
  </si>
  <si>
    <t>CSX 438</t>
  </si>
  <si>
    <t>XRR 251</t>
  </si>
  <si>
    <t>XRR 252</t>
  </si>
  <si>
    <t>CSX 271</t>
  </si>
  <si>
    <t>CSX 272</t>
  </si>
  <si>
    <t>CSX 991</t>
  </si>
  <si>
    <t>CSX 992</t>
  </si>
  <si>
    <t>CSX 981</t>
  </si>
  <si>
    <t>XRR 970</t>
  </si>
  <si>
    <t>XRR 971</t>
  </si>
  <si>
    <t>XRR 972</t>
  </si>
  <si>
    <t>XRR 955</t>
  </si>
  <si>
    <t>Bring the emty steel train to Haslingen and pick up the loaded train and bring it to Erehwyna Yard</t>
  </si>
  <si>
    <t>Your first job is to dispatch the trains in your station. 
The second job is to switch the interchangewaggons (CSX, XRR, Sierra Florida RR, Tacoma RR). 
Your third job is to switch the local industrys of Whitehall and Yakima Curve. Call the Dispatcher for Interchange Specials.</t>
  </si>
  <si>
    <t>Milwaukee Cars Special</t>
  </si>
  <si>
    <t>2x FT 45 Milwaukee</t>
  </si>
  <si>
    <t>Manfred</t>
  </si>
  <si>
    <t>See 777</t>
  </si>
  <si>
    <t>Long Boxes Special</t>
  </si>
  <si>
    <t>BNSF</t>
  </si>
  <si>
    <t>See 787</t>
  </si>
  <si>
    <t>5 for Tacoma</t>
  </si>
  <si>
    <t>Locals / Transfers</t>
  </si>
  <si>
    <t>Will called by Yardmasters, Yardmasters gives detailed instructions for the Local / Transfer.</t>
  </si>
  <si>
    <t xml:space="preserve">Local / Transfer will made only one run by direction! </t>
  </si>
  <si>
    <t>MP15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</si>
</sst>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7">
    <font>
      <sz val="11"/>
      <color theme="1"/>
      <name val="Calibri"/>
      <family val="2"/>
    </font>
    <font>
      <sz val="11"/>
      <color indexed="8"/>
      <name val="Calibri"/>
      <family val="2"/>
    </font>
    <font>
      <sz val="10"/>
      <name val="Verdana"/>
      <family val="2"/>
    </font>
    <font>
      <b/>
      <sz val="11"/>
      <color indexed="8"/>
      <name val="Calibri"/>
      <family val="2"/>
    </font>
    <font>
      <sz val="11"/>
      <color indexed="10"/>
      <name val="Calibri"/>
      <family val="2"/>
    </font>
    <font>
      <sz val="11"/>
      <color indexed="17"/>
      <name val="Calibri"/>
      <family val="2"/>
    </font>
    <font>
      <sz val="11"/>
      <name val="Calibri"/>
      <family val="2"/>
    </font>
    <font>
      <b/>
      <sz val="12"/>
      <color indexed="8"/>
      <name val="Calibri"/>
      <family val="2"/>
    </font>
    <font>
      <b/>
      <sz val="12"/>
      <name val="Calibri"/>
      <family val="2"/>
    </font>
    <font>
      <sz val="10"/>
      <name val="Arial"/>
      <family val="2"/>
    </font>
    <font>
      <sz val="11"/>
      <color indexed="8"/>
      <name val="Arial"/>
      <family val="2"/>
    </font>
    <font>
      <sz val="11"/>
      <color indexed="13"/>
      <name val="Arial"/>
      <family val="2"/>
    </font>
    <font>
      <sz val="11"/>
      <color indexed="10"/>
      <name val="Arial"/>
      <family val="2"/>
    </font>
    <font>
      <b/>
      <sz val="10"/>
      <name val="Arial"/>
      <family val="2"/>
    </font>
    <font>
      <u val="single"/>
      <sz val="10"/>
      <name val="Arial"/>
      <family val="2"/>
    </font>
    <font>
      <sz val="11"/>
      <color indexed="9"/>
      <name val="Calibri"/>
      <family val="2"/>
    </font>
    <font>
      <b/>
      <sz val="26"/>
      <color indexed="8"/>
      <name val="Arial"/>
      <family val="2"/>
    </font>
    <font>
      <sz val="10"/>
      <color indexed="9"/>
      <name val="Arial"/>
      <family val="2"/>
    </font>
    <font>
      <sz val="10"/>
      <color indexed="10"/>
      <name val="Calibri"/>
      <family val="0"/>
    </font>
    <font>
      <sz val="11"/>
      <color indexed="52"/>
      <name val="Arial"/>
      <family val="2"/>
    </font>
    <font>
      <sz val="11"/>
      <color indexed="57"/>
      <name val="Arial"/>
      <family val="2"/>
    </font>
    <font>
      <sz val="11"/>
      <color indexed="22"/>
      <name val="Arial"/>
      <family val="2"/>
    </font>
    <font>
      <sz val="8"/>
      <name val="Calibri"/>
      <family val="2"/>
    </font>
    <font>
      <sz val="11"/>
      <color indexed="12"/>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8"/>
      <name val="Tahoma"/>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top/>
      <bottom/>
    </border>
    <border>
      <left/>
      <right style="thin"/>
      <top/>
      <bottom/>
    </border>
    <border>
      <left/>
      <right style="thin"/>
      <top style="thin"/>
      <bottom style="thin"/>
    </border>
    <border>
      <left style="thin"/>
      <right style="thin"/>
      <top style="thin"/>
      <bottom/>
    </border>
    <border>
      <left style="thin"/>
      <right style="thin"/>
      <top/>
      <bottom style="thin"/>
    </border>
    <border>
      <left style="thick"/>
      <right style="thick"/>
      <top style="thick"/>
      <bottom>
        <color indexed="63"/>
      </bottom>
    </border>
    <border>
      <left style="thick"/>
      <right style="thick"/>
      <top>
        <color indexed="63"/>
      </top>
      <bottom>
        <color indexed="63"/>
      </bottom>
    </border>
    <border>
      <left style="thick">
        <color indexed="8"/>
      </left>
      <right style="thick">
        <color indexed="8"/>
      </right>
      <top style="thick">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medium"/>
      <right style="medium"/>
      <top style="thin">
        <color indexed="8"/>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medium"/>
      <bottom>
        <color indexed="63"/>
      </bottom>
    </border>
    <border>
      <left style="thick"/>
      <right style="thick"/>
      <top>
        <color indexed="63"/>
      </top>
      <bottom style="medium"/>
    </border>
    <border>
      <left style="thin"/>
      <right/>
      <top style="thin"/>
      <bottom/>
    </border>
    <border>
      <left/>
      <right style="thin"/>
      <top style="thin"/>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1"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43" fontId="1" fillId="0" borderId="0" applyFont="0" applyFill="0" applyBorder="0" applyAlignment="0" applyProtection="0"/>
    <xf numFmtId="0" fontId="4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9" fillId="31" borderId="0" applyNumberFormat="0" applyBorder="0" applyAlignment="0" applyProtection="0"/>
    <xf numFmtId="0" fontId="2" fillId="0" borderId="0">
      <alignment/>
      <protection/>
    </xf>
    <xf numFmtId="0" fontId="9"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67">
    <xf numFmtId="0" fontId="0" fillId="0" borderId="0" xfId="0" applyFont="1" applyAlignment="1">
      <alignment/>
    </xf>
    <xf numFmtId="0" fontId="5" fillId="0" borderId="10" xfId="0" applyFont="1" applyBorder="1" applyAlignment="1">
      <alignment/>
    </xf>
    <xf numFmtId="0" fontId="4" fillId="0" borderId="11" xfId="0" applyFont="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5" fillId="0" borderId="14" xfId="0" applyFont="1" applyBorder="1" applyAlignment="1">
      <alignment/>
    </xf>
    <xf numFmtId="0" fontId="4" fillId="0" borderId="15" xfId="0" applyFont="1" applyBorder="1" applyAlignment="1">
      <alignment/>
    </xf>
    <xf numFmtId="0" fontId="6" fillId="33" borderId="13" xfId="0" applyFont="1" applyFill="1" applyBorder="1" applyAlignment="1">
      <alignment horizontal="center"/>
    </xf>
    <xf numFmtId="0" fontId="6" fillId="33" borderId="16" xfId="0" applyFont="1" applyFill="1" applyBorder="1" applyAlignment="1">
      <alignment horizontal="center"/>
    </xf>
    <xf numFmtId="0" fontId="7" fillId="34" borderId="0" xfId="0" applyFont="1" applyFill="1" applyAlignment="1">
      <alignment/>
    </xf>
    <xf numFmtId="0" fontId="8" fillId="34" borderId="0" xfId="0" applyFont="1" applyFill="1" applyBorder="1" applyAlignment="1">
      <alignment/>
    </xf>
    <xf numFmtId="0" fontId="0" fillId="0" borderId="17"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10" fillId="0" borderId="0" xfId="0" applyFont="1" applyAlignment="1">
      <alignment vertical="top"/>
    </xf>
    <xf numFmtId="0" fontId="10" fillId="0" borderId="12" xfId="0" applyFont="1" applyFill="1" applyBorder="1" applyAlignment="1">
      <alignment vertical="top" wrapText="1"/>
    </xf>
    <xf numFmtId="0" fontId="17" fillId="0" borderId="19" xfId="54" applyFont="1" applyBorder="1" applyAlignment="1">
      <alignment horizontal="left" wrapText="1" indent="1"/>
      <protection/>
    </xf>
    <xf numFmtId="0" fontId="9" fillId="0" borderId="19" xfId="54" applyBorder="1" applyAlignment="1">
      <alignment horizontal="left" indent="1"/>
      <protection/>
    </xf>
    <xf numFmtId="0" fontId="9" fillId="0" borderId="0" xfId="54" applyAlignment="1">
      <alignment horizontal="left" indent="1"/>
      <protection/>
    </xf>
    <xf numFmtId="0" fontId="9" fillId="35" borderId="20" xfId="54" applyFill="1" applyBorder="1" applyAlignment="1">
      <alignment horizontal="left" indent="1"/>
      <protection/>
    </xf>
    <xf numFmtId="0" fontId="13" fillId="0" borderId="0" xfId="54" applyFont="1" applyBorder="1" applyAlignment="1">
      <alignment horizontal="left" vertical="center" indent="1"/>
      <protection/>
    </xf>
    <xf numFmtId="0" fontId="14" fillId="0" borderId="0" xfId="54" applyFont="1" applyBorder="1" applyAlignment="1">
      <alignment horizontal="left" vertical="center" indent="1"/>
      <protection/>
    </xf>
    <xf numFmtId="0" fontId="9" fillId="0" borderId="0" xfId="54" applyBorder="1" applyAlignment="1">
      <alignment horizontal="left" vertical="center" indent="1"/>
      <protection/>
    </xf>
    <xf numFmtId="0" fontId="9" fillId="0" borderId="20" xfId="54" applyBorder="1" applyAlignment="1">
      <alignment horizontal="left" indent="1"/>
      <protection/>
    </xf>
    <xf numFmtId="0" fontId="9" fillId="0" borderId="0" xfId="54" applyBorder="1" applyAlignment="1">
      <alignment horizontal="left" indent="1"/>
      <protection/>
    </xf>
    <xf numFmtId="0" fontId="9" fillId="0" borderId="0" xfId="54" applyBorder="1" applyAlignment="1">
      <alignment horizontal="left" vertical="top" indent="1"/>
      <protection/>
    </xf>
    <xf numFmtId="0" fontId="9" fillId="0" borderId="21" xfId="54" applyBorder="1" applyAlignment="1">
      <alignment horizontal="left" indent="1"/>
      <protection/>
    </xf>
    <xf numFmtId="0" fontId="9" fillId="0" borderId="22" xfId="54" applyBorder="1" applyAlignment="1">
      <alignment horizontal="left" indent="1"/>
      <protection/>
    </xf>
    <xf numFmtId="0" fontId="9" fillId="35" borderId="22" xfId="54" applyFill="1" applyBorder="1" applyAlignment="1">
      <alignment horizontal="left" indent="1"/>
      <protection/>
    </xf>
    <xf numFmtId="0" fontId="9" fillId="0" borderId="23" xfId="54" applyBorder="1" applyAlignment="1">
      <alignment horizontal="left" indent="1"/>
      <protection/>
    </xf>
    <xf numFmtId="0" fontId="14" fillId="0" borderId="24" xfId="54" applyFont="1" applyBorder="1" applyAlignment="1">
      <alignment horizontal="left" vertical="center" indent="1"/>
      <protection/>
    </xf>
    <xf numFmtId="0" fontId="9" fillId="0" borderId="25" xfId="54" applyBorder="1" applyAlignment="1">
      <alignment horizontal="left" vertical="center" indent="1"/>
      <protection/>
    </xf>
    <xf numFmtId="0" fontId="9" fillId="0" borderId="26" xfId="54" applyBorder="1" applyAlignment="1">
      <alignment horizontal="left" vertical="center" indent="1"/>
      <protection/>
    </xf>
    <xf numFmtId="0" fontId="13" fillId="35" borderId="25" xfId="54" applyFont="1" applyFill="1" applyBorder="1" applyAlignment="1">
      <alignment horizontal="left" vertical="center" indent="1"/>
      <protection/>
    </xf>
    <xf numFmtId="0" fontId="9" fillId="0" borderId="27" xfId="54" applyBorder="1" applyAlignment="1">
      <alignment horizontal="left" vertical="center" indent="1"/>
      <protection/>
    </xf>
    <xf numFmtId="0" fontId="0" fillId="0" borderId="13"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18" fillId="33" borderId="12" xfId="0" applyFont="1" applyFill="1" applyBorder="1" applyAlignment="1">
      <alignment/>
    </xf>
    <xf numFmtId="0" fontId="18" fillId="33" borderId="13" xfId="0" applyFont="1" applyFill="1" applyBorder="1" applyAlignment="1">
      <alignment/>
    </xf>
    <xf numFmtId="0" fontId="4" fillId="33" borderId="13" xfId="0" applyFont="1" applyFill="1" applyBorder="1" applyAlignment="1">
      <alignment horizontal="center"/>
    </xf>
    <xf numFmtId="0" fontId="4" fillId="33" borderId="16" xfId="0" applyFont="1" applyFill="1" applyBorder="1" applyAlignment="1">
      <alignment horizontal="center"/>
    </xf>
    <xf numFmtId="0" fontId="4" fillId="0" borderId="12" xfId="0" applyFont="1" applyBorder="1" applyAlignment="1">
      <alignment vertical="center"/>
    </xf>
    <xf numFmtId="0" fontId="17" fillId="0" borderId="28" xfId="54" applyFont="1" applyBorder="1" applyAlignment="1">
      <alignment horizontal="left" vertical="center" indent="1"/>
      <protection/>
    </xf>
    <xf numFmtId="0" fontId="15" fillId="0" borderId="0" xfId="0" applyFont="1" applyAlignment="1">
      <alignment/>
    </xf>
    <xf numFmtId="0" fontId="9" fillId="0" borderId="20" xfId="54" applyFont="1" applyBorder="1" applyAlignment="1">
      <alignment horizontal="left" vertical="top" wrapText="1" indent="1"/>
      <protection/>
    </xf>
    <xf numFmtId="0" fontId="10" fillId="0" borderId="0" xfId="0" applyFont="1" applyAlignment="1">
      <alignment horizontal="center" vertical="top"/>
    </xf>
    <xf numFmtId="0" fontId="9" fillId="0" borderId="22" xfId="54" applyBorder="1" applyAlignment="1">
      <alignment horizontal="center"/>
      <protection/>
    </xf>
    <xf numFmtId="0" fontId="9" fillId="0" borderId="0" xfId="54" applyAlignment="1">
      <alignment horizontal="center"/>
      <protection/>
    </xf>
    <xf numFmtId="0" fontId="9" fillId="0" borderId="29" xfId="54" applyBorder="1" applyAlignment="1">
      <alignment horizontal="left" indent="1"/>
      <protection/>
    </xf>
    <xf numFmtId="0" fontId="3" fillId="0" borderId="0" xfId="0" applyFont="1" applyAlignment="1">
      <alignment/>
    </xf>
    <xf numFmtId="0" fontId="10" fillId="36" borderId="12" xfId="0" applyFont="1" applyFill="1" applyBorder="1" applyAlignment="1">
      <alignment vertical="top" wrapText="1"/>
    </xf>
    <xf numFmtId="0" fontId="10" fillId="0" borderId="0" xfId="0" applyFont="1" applyFill="1" applyAlignment="1">
      <alignment vertical="top"/>
    </xf>
    <xf numFmtId="0" fontId="12" fillId="0" borderId="0" xfId="0" applyFont="1" applyAlignment="1">
      <alignment horizontal="center" vertical="top"/>
    </xf>
    <xf numFmtId="0" fontId="9" fillId="0" borderId="20" xfId="54" applyBorder="1" applyAlignment="1">
      <alignment horizontal="center"/>
      <protection/>
    </xf>
    <xf numFmtId="0" fontId="9" fillId="0" borderId="0" xfId="54" applyBorder="1" applyAlignment="1">
      <alignment horizontal="center"/>
      <protection/>
    </xf>
    <xf numFmtId="0" fontId="10" fillId="0" borderId="12" xfId="0" applyFont="1" applyFill="1" applyBorder="1" applyAlignment="1">
      <alignment horizontal="center" vertical="top" wrapText="1"/>
    </xf>
    <xf numFmtId="0" fontId="10" fillId="36" borderId="12" xfId="0" applyFont="1" applyFill="1" applyBorder="1" applyAlignment="1">
      <alignment horizontal="center" vertical="top" wrapText="1"/>
    </xf>
    <xf numFmtId="0" fontId="10" fillId="0" borderId="12" xfId="0" applyFont="1" applyFill="1" applyBorder="1" applyAlignment="1">
      <alignment vertical="top" wrapText="1"/>
    </xf>
    <xf numFmtId="0" fontId="16" fillId="0" borderId="0" xfId="0" applyFont="1" applyAlignment="1">
      <alignment horizontal="center" vertical="center" wrapText="1"/>
    </xf>
    <xf numFmtId="0" fontId="0" fillId="0" borderId="0" xfId="0"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0" xfId="0" applyAlignment="1">
      <alignment wrapText="1"/>
    </xf>
    <xf numFmtId="0" fontId="0" fillId="0" borderId="0" xfId="0"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A5" sqref="A5"/>
    </sheetView>
  </sheetViews>
  <sheetFormatPr defaultColWidth="11.421875" defaultRowHeight="15"/>
  <cols>
    <col min="1" max="1" width="108.7109375" style="0" customWidth="1"/>
  </cols>
  <sheetData>
    <row r="1" ht="15">
      <c r="A1" s="50" t="s">
        <v>139</v>
      </c>
    </row>
    <row r="2" ht="15">
      <c r="A2" t="s">
        <v>140</v>
      </c>
    </row>
    <row r="3" ht="15">
      <c r="A3" t="s">
        <v>141</v>
      </c>
    </row>
    <row r="4" spans="3:4" ht="15">
      <c r="C4" t="s">
        <v>236</v>
      </c>
      <c r="D4" t="s">
        <v>171</v>
      </c>
    </row>
    <row r="5" spans="3:4" ht="15">
      <c r="C5" t="s">
        <v>237</v>
      </c>
      <c r="D5" t="s">
        <v>171</v>
      </c>
    </row>
    <row r="6" spans="1:4" ht="15">
      <c r="A6" s="50" t="s">
        <v>142</v>
      </c>
      <c r="C6" t="s">
        <v>175</v>
      </c>
      <c r="D6" t="s">
        <v>74</v>
      </c>
    </row>
    <row r="7" spans="1:4" ht="15">
      <c r="A7" t="s">
        <v>143</v>
      </c>
      <c r="C7" t="s">
        <v>176</v>
      </c>
      <c r="D7" t="s">
        <v>74</v>
      </c>
    </row>
    <row r="8" spans="1:4" ht="15">
      <c r="A8" t="s">
        <v>144</v>
      </c>
      <c r="C8" t="s">
        <v>177</v>
      </c>
      <c r="D8" t="s">
        <v>74</v>
      </c>
    </row>
    <row r="9" ht="15">
      <c r="A9" t="s">
        <v>268</v>
      </c>
    </row>
    <row r="10" spans="3:4" ht="15">
      <c r="C10" t="s">
        <v>178</v>
      </c>
      <c r="D10" t="s">
        <v>74</v>
      </c>
    </row>
    <row r="11" spans="1:4" ht="15">
      <c r="A11" s="50" t="s">
        <v>146</v>
      </c>
      <c r="B11" t="s">
        <v>123</v>
      </c>
      <c r="C11" t="s">
        <v>232</v>
      </c>
      <c r="D11" t="s">
        <v>73</v>
      </c>
    </row>
    <row r="12" spans="1:4" ht="15">
      <c r="A12" t="s">
        <v>147</v>
      </c>
      <c r="B12" t="s">
        <v>123</v>
      </c>
      <c r="C12" t="s">
        <v>124</v>
      </c>
      <c r="D12" t="s">
        <v>125</v>
      </c>
    </row>
    <row r="13" ht="15">
      <c r="A13" t="s">
        <v>148</v>
      </c>
    </row>
    <row r="14" ht="15">
      <c r="A14" t="s">
        <v>149</v>
      </c>
    </row>
    <row r="16" ht="15">
      <c r="A16" s="50" t="s">
        <v>180</v>
      </c>
    </row>
    <row r="17" ht="15">
      <c r="A17" t="s">
        <v>179</v>
      </c>
    </row>
    <row r="18" ht="15">
      <c r="A18" t="s">
        <v>181</v>
      </c>
    </row>
    <row r="20" ht="15">
      <c r="A20" s="50" t="s">
        <v>269</v>
      </c>
    </row>
    <row r="21" ht="15">
      <c r="A21" t="s">
        <v>270</v>
      </c>
    </row>
    <row r="22" ht="15">
      <c r="A22" t="s">
        <v>271</v>
      </c>
    </row>
    <row r="24" ht="15">
      <c r="A24" s="50" t="s">
        <v>182</v>
      </c>
    </row>
    <row r="25" ht="15">
      <c r="A25" t="s">
        <v>183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zoomScale="85" zoomScaleNormal="85" zoomScalePageLayoutView="0" workbookViewId="0" topLeftCell="A1">
      <pane ySplit="1" topLeftCell="A2" activePane="bottomLeft" state="frozen"/>
      <selection pane="topLeft" activeCell="A1" sqref="A1"/>
      <selection pane="bottomLeft" activeCell="C2" sqref="C2"/>
    </sheetView>
  </sheetViews>
  <sheetFormatPr defaultColWidth="11.421875" defaultRowHeight="15"/>
  <cols>
    <col min="1" max="1" width="10.8515625" style="15" customWidth="1"/>
    <col min="2" max="2" width="9.57421875" style="15" bestFit="1" customWidth="1"/>
    <col min="3" max="3" width="29.7109375" style="15" bestFit="1" customWidth="1"/>
    <col min="4" max="5" width="17.7109375" style="15" bestFit="1" customWidth="1"/>
    <col min="6" max="6" width="27.28125" style="15" customWidth="1"/>
    <col min="7" max="7" width="12.421875" style="56" customWidth="1"/>
    <col min="8" max="8" width="7.8515625" style="15" customWidth="1"/>
    <col min="9" max="9" width="20.28125" style="15" customWidth="1"/>
    <col min="10" max="10" width="9.8515625" style="15" customWidth="1"/>
    <col min="11" max="12" width="8.7109375" style="14" customWidth="1"/>
    <col min="13" max="13" width="10.7109375" style="14" customWidth="1"/>
    <col min="14" max="14" width="7.57421875" style="14" customWidth="1"/>
    <col min="15" max="16384" width="11.421875" style="14" customWidth="1"/>
  </cols>
  <sheetData>
    <row r="1" spans="1:14" ht="28.5">
      <c r="A1" s="15" t="s">
        <v>113</v>
      </c>
      <c r="B1" s="15" t="s">
        <v>61</v>
      </c>
      <c r="C1" s="15" t="s">
        <v>62</v>
      </c>
      <c r="D1" s="15" t="s">
        <v>63</v>
      </c>
      <c r="E1" s="15" t="s">
        <v>64</v>
      </c>
      <c r="F1" s="15" t="s">
        <v>65</v>
      </c>
      <c r="G1" s="56" t="s">
        <v>66</v>
      </c>
      <c r="H1" s="15" t="s">
        <v>167</v>
      </c>
      <c r="I1" s="15" t="s">
        <v>162</v>
      </c>
      <c r="J1" s="15" t="s">
        <v>163</v>
      </c>
      <c r="K1" s="14" t="s">
        <v>114</v>
      </c>
      <c r="L1" s="14" t="s">
        <v>115</v>
      </c>
      <c r="M1" s="14" t="s">
        <v>116</v>
      </c>
      <c r="N1" s="14" t="s">
        <v>117</v>
      </c>
    </row>
    <row r="2" spans="1:14" ht="71.25">
      <c r="A2" s="15">
        <v>1</v>
      </c>
      <c r="B2" s="15">
        <v>1024</v>
      </c>
      <c r="C2" s="15" t="s">
        <v>95</v>
      </c>
      <c r="D2" s="15" t="s">
        <v>68</v>
      </c>
      <c r="E2" s="15" t="s">
        <v>70</v>
      </c>
      <c r="F2" s="15" t="s">
        <v>96</v>
      </c>
      <c r="I2" s="15" t="s">
        <v>209</v>
      </c>
      <c r="J2" s="15" t="s">
        <v>71</v>
      </c>
      <c r="K2" s="53" t="s">
        <v>230</v>
      </c>
      <c r="L2" s="46" t="s">
        <v>231</v>
      </c>
      <c r="M2" s="46" t="s">
        <v>229</v>
      </c>
      <c r="N2" s="46" t="s">
        <v>228</v>
      </c>
    </row>
    <row r="3" spans="1:10" ht="42.75">
      <c r="A3" s="15">
        <v>2</v>
      </c>
      <c r="B3" s="15" t="s">
        <v>240</v>
      </c>
      <c r="C3" s="15" t="s">
        <v>185</v>
      </c>
      <c r="D3" s="15" t="s">
        <v>70</v>
      </c>
      <c r="E3" s="15" t="s">
        <v>68</v>
      </c>
      <c r="F3" s="15" t="s">
        <v>102</v>
      </c>
      <c r="G3" s="46" t="s">
        <v>229</v>
      </c>
      <c r="I3" s="15" t="s">
        <v>213</v>
      </c>
      <c r="J3" s="15" t="s">
        <v>195</v>
      </c>
    </row>
    <row r="4" spans="1:10" ht="42.75">
      <c r="A4" s="15">
        <v>3</v>
      </c>
      <c r="B4" s="15" t="s">
        <v>241</v>
      </c>
      <c r="C4" s="15" t="s">
        <v>186</v>
      </c>
      <c r="D4" s="15" t="s">
        <v>68</v>
      </c>
      <c r="E4" s="15" t="s">
        <v>70</v>
      </c>
      <c r="F4" s="15" t="s">
        <v>136</v>
      </c>
      <c r="G4" s="46" t="s">
        <v>231</v>
      </c>
      <c r="I4" s="15" t="s">
        <v>214</v>
      </c>
      <c r="J4" s="15" t="s">
        <v>195</v>
      </c>
    </row>
    <row r="5" spans="1:10" ht="71.25">
      <c r="A5" s="15">
        <v>4</v>
      </c>
      <c r="B5" s="15">
        <v>1103</v>
      </c>
      <c r="C5" s="15" t="s">
        <v>174</v>
      </c>
      <c r="D5" s="15" t="s">
        <v>69</v>
      </c>
      <c r="E5" s="15" t="s">
        <v>67</v>
      </c>
      <c r="F5" s="15" t="s">
        <v>98</v>
      </c>
      <c r="I5" s="15" t="s">
        <v>173</v>
      </c>
      <c r="J5" s="15" t="s">
        <v>74</v>
      </c>
    </row>
    <row r="6" spans="1:10" ht="14.25">
      <c r="A6" s="15">
        <v>5</v>
      </c>
      <c r="B6" s="15">
        <v>502</v>
      </c>
      <c r="C6" s="15" t="s">
        <v>103</v>
      </c>
      <c r="D6" s="15" t="s">
        <v>67</v>
      </c>
      <c r="E6" s="15" t="s">
        <v>70</v>
      </c>
      <c r="F6" s="15" t="s">
        <v>104</v>
      </c>
      <c r="I6" s="15" t="s">
        <v>215</v>
      </c>
      <c r="J6" s="15" t="s">
        <v>72</v>
      </c>
    </row>
    <row r="7" spans="1:10" ht="42.75">
      <c r="A7" s="15">
        <v>6</v>
      </c>
      <c r="B7" s="15" t="s">
        <v>242</v>
      </c>
      <c r="C7" s="15" t="s">
        <v>155</v>
      </c>
      <c r="D7" s="15" t="s">
        <v>69</v>
      </c>
      <c r="E7" s="15" t="s">
        <v>67</v>
      </c>
      <c r="F7" s="15" t="s">
        <v>101</v>
      </c>
      <c r="G7" s="46" t="s">
        <v>228</v>
      </c>
      <c r="I7" s="15" t="s">
        <v>210</v>
      </c>
      <c r="J7" s="15" t="s">
        <v>71</v>
      </c>
    </row>
    <row r="8" spans="1:10" ht="42.75">
      <c r="A8" s="15">
        <v>7</v>
      </c>
      <c r="B8" s="15" t="s">
        <v>243</v>
      </c>
      <c r="C8" s="15" t="s">
        <v>156</v>
      </c>
      <c r="D8" s="15" t="s">
        <v>67</v>
      </c>
      <c r="E8" s="15" t="s">
        <v>69</v>
      </c>
      <c r="F8" s="15" t="s">
        <v>137</v>
      </c>
      <c r="G8" s="53" t="s">
        <v>230</v>
      </c>
      <c r="I8" s="15" t="s">
        <v>211</v>
      </c>
      <c r="J8" s="15" t="s">
        <v>71</v>
      </c>
    </row>
    <row r="9" spans="1:10" ht="199.5">
      <c r="A9" s="15">
        <v>8</v>
      </c>
      <c r="B9" s="15" t="s">
        <v>106</v>
      </c>
      <c r="C9" s="15" t="s">
        <v>105</v>
      </c>
      <c r="D9" s="15" t="s">
        <v>69</v>
      </c>
      <c r="E9" s="15" t="s">
        <v>69</v>
      </c>
      <c r="F9" s="15" t="s">
        <v>121</v>
      </c>
      <c r="I9" s="15" t="s">
        <v>164</v>
      </c>
      <c r="J9" s="15" t="s">
        <v>71</v>
      </c>
    </row>
    <row r="10" spans="1:10" ht="114">
      <c r="A10" s="15">
        <v>9</v>
      </c>
      <c r="B10" s="15" t="s">
        <v>244</v>
      </c>
      <c r="C10" s="15" t="s">
        <v>150</v>
      </c>
      <c r="D10" s="15" t="s">
        <v>69</v>
      </c>
      <c r="E10" s="15" t="s">
        <v>67</v>
      </c>
      <c r="F10" s="15" t="s">
        <v>157</v>
      </c>
      <c r="I10" s="15" t="s">
        <v>212</v>
      </c>
      <c r="J10" s="15" t="s">
        <v>71</v>
      </c>
    </row>
    <row r="11" spans="1:10" ht="14.25">
      <c r="A11" s="15">
        <v>10</v>
      </c>
      <c r="B11" s="15">
        <v>777</v>
      </c>
      <c r="C11" s="15" t="s">
        <v>261</v>
      </c>
      <c r="D11" s="15" t="s">
        <v>69</v>
      </c>
      <c r="E11" s="15" t="s">
        <v>68</v>
      </c>
      <c r="F11" s="15" t="s">
        <v>104</v>
      </c>
      <c r="I11" s="15" t="s">
        <v>262</v>
      </c>
      <c r="J11" s="15" t="s">
        <v>263</v>
      </c>
    </row>
    <row r="12" spans="1:10" ht="14.25">
      <c r="A12" s="15">
        <v>11</v>
      </c>
      <c r="B12" s="15">
        <v>787</v>
      </c>
      <c r="C12" s="15" t="s">
        <v>265</v>
      </c>
      <c r="D12" s="15" t="s">
        <v>68</v>
      </c>
      <c r="E12" s="15" t="s">
        <v>69</v>
      </c>
      <c r="F12" s="15" t="s">
        <v>104</v>
      </c>
      <c r="I12" s="15" t="s">
        <v>221</v>
      </c>
      <c r="J12" s="15" t="s">
        <v>74</v>
      </c>
    </row>
    <row r="13" spans="1:10" ht="57">
      <c r="A13" s="15">
        <v>12</v>
      </c>
      <c r="B13" s="15" t="s">
        <v>107</v>
      </c>
      <c r="C13" s="15" t="s">
        <v>89</v>
      </c>
      <c r="D13" s="15" t="s">
        <v>70</v>
      </c>
      <c r="E13" s="15" t="s">
        <v>70</v>
      </c>
      <c r="F13" s="15" t="s">
        <v>259</v>
      </c>
      <c r="I13" s="15" t="s">
        <v>216</v>
      </c>
      <c r="J13" s="15" t="s">
        <v>195</v>
      </c>
    </row>
    <row r="14" spans="1:10" ht="57">
      <c r="A14" s="15">
        <v>13</v>
      </c>
      <c r="B14" s="15" t="s">
        <v>108</v>
      </c>
      <c r="C14" s="15" t="s">
        <v>91</v>
      </c>
      <c r="D14" s="15" t="s">
        <v>69</v>
      </c>
      <c r="E14" s="15" t="s">
        <v>69</v>
      </c>
      <c r="F14" s="15" t="s">
        <v>92</v>
      </c>
      <c r="I14" s="15" t="s">
        <v>217</v>
      </c>
      <c r="J14" s="15" t="s">
        <v>71</v>
      </c>
    </row>
    <row r="15" spans="1:9" ht="71.25">
      <c r="A15" s="15">
        <v>14</v>
      </c>
      <c r="B15" s="15">
        <v>1025</v>
      </c>
      <c r="C15" s="15" t="s">
        <v>97</v>
      </c>
      <c r="D15" s="15" t="s">
        <v>70</v>
      </c>
      <c r="E15" s="15" t="s">
        <v>68</v>
      </c>
      <c r="F15" s="15" t="s">
        <v>99</v>
      </c>
      <c r="H15" s="15" t="s">
        <v>166</v>
      </c>
      <c r="I15" s="15" t="s">
        <v>168</v>
      </c>
    </row>
    <row r="16" spans="1:10" ht="42.75">
      <c r="A16" s="15">
        <v>15</v>
      </c>
      <c r="B16" s="15" t="s">
        <v>245</v>
      </c>
      <c r="C16" s="15" t="s">
        <v>151</v>
      </c>
      <c r="D16" s="15" t="s">
        <v>69</v>
      </c>
      <c r="E16" s="15" t="s">
        <v>67</v>
      </c>
      <c r="F16" s="15" t="s">
        <v>101</v>
      </c>
      <c r="G16" s="46" t="s">
        <v>228</v>
      </c>
      <c r="I16" s="15" t="s">
        <v>218</v>
      </c>
      <c r="J16" s="15" t="s">
        <v>71</v>
      </c>
    </row>
    <row r="17" spans="1:10" ht="42.75">
      <c r="A17" s="15">
        <v>16</v>
      </c>
      <c r="B17" s="15" t="s">
        <v>110</v>
      </c>
      <c r="C17" s="15" t="s">
        <v>109</v>
      </c>
      <c r="D17" s="15" t="s">
        <v>70</v>
      </c>
      <c r="E17" s="15" t="s">
        <v>70</v>
      </c>
      <c r="F17" s="15" t="s">
        <v>160</v>
      </c>
      <c r="I17" s="15" t="s">
        <v>126</v>
      </c>
      <c r="J17" s="15" t="s">
        <v>127</v>
      </c>
    </row>
    <row r="18" spans="1:10" ht="42.75">
      <c r="A18" s="15">
        <v>17</v>
      </c>
      <c r="B18" s="15" t="s">
        <v>246</v>
      </c>
      <c r="C18" s="15" t="s">
        <v>187</v>
      </c>
      <c r="D18" s="15" t="s">
        <v>68</v>
      </c>
      <c r="E18" s="15" t="s">
        <v>70</v>
      </c>
      <c r="F18" s="15" t="s">
        <v>136</v>
      </c>
      <c r="G18" s="46" t="s">
        <v>231</v>
      </c>
      <c r="I18" s="15" t="s">
        <v>219</v>
      </c>
      <c r="J18" s="15" t="s">
        <v>74</v>
      </c>
    </row>
    <row r="19" spans="1:9" ht="114">
      <c r="A19" s="15">
        <v>18</v>
      </c>
      <c r="B19" s="15" t="s">
        <v>247</v>
      </c>
      <c r="C19" s="15" t="s">
        <v>152</v>
      </c>
      <c r="D19" s="15" t="s">
        <v>67</v>
      </c>
      <c r="E19" s="15" t="s">
        <v>69</v>
      </c>
      <c r="F19" s="15" t="s">
        <v>138</v>
      </c>
      <c r="H19" s="15" t="s">
        <v>166</v>
      </c>
      <c r="I19" s="15" t="s">
        <v>165</v>
      </c>
    </row>
    <row r="20" spans="1:9" ht="14.25">
      <c r="A20" s="15">
        <v>19</v>
      </c>
      <c r="B20" s="15">
        <v>778</v>
      </c>
      <c r="C20" s="15" t="s">
        <v>261</v>
      </c>
      <c r="D20" s="15" t="s">
        <v>68</v>
      </c>
      <c r="E20" s="15" t="s">
        <v>69</v>
      </c>
      <c r="F20" s="15" t="s">
        <v>104</v>
      </c>
      <c r="H20" s="15" t="s">
        <v>166</v>
      </c>
      <c r="I20" s="15" t="s">
        <v>264</v>
      </c>
    </row>
    <row r="21" spans="1:9" ht="14.25">
      <c r="A21" s="15">
        <v>20</v>
      </c>
      <c r="B21" s="15">
        <v>788</v>
      </c>
      <c r="C21" s="15" t="s">
        <v>265</v>
      </c>
      <c r="D21" s="15" t="s">
        <v>69</v>
      </c>
      <c r="E21" s="15" t="s">
        <v>68</v>
      </c>
      <c r="F21" s="15" t="s">
        <v>104</v>
      </c>
      <c r="H21" s="15" t="s">
        <v>166</v>
      </c>
      <c r="I21" s="15" t="s">
        <v>267</v>
      </c>
    </row>
    <row r="22" spans="1:9" ht="71.25">
      <c r="A22" s="15">
        <v>21</v>
      </c>
      <c r="B22" s="15">
        <v>1032</v>
      </c>
      <c r="C22" s="15" t="s">
        <v>174</v>
      </c>
      <c r="D22" s="15" t="s">
        <v>67</v>
      </c>
      <c r="E22" s="15" t="s">
        <v>69</v>
      </c>
      <c r="F22" s="15" t="s">
        <v>100</v>
      </c>
      <c r="H22" s="15" t="s">
        <v>166</v>
      </c>
      <c r="I22" s="15" t="s">
        <v>169</v>
      </c>
    </row>
    <row r="23" spans="1:10" ht="71.25">
      <c r="A23" s="15">
        <v>22</v>
      </c>
      <c r="B23" s="15">
        <v>999</v>
      </c>
      <c r="C23" s="15" t="s">
        <v>131</v>
      </c>
      <c r="D23" s="15" t="s">
        <v>132</v>
      </c>
      <c r="E23" s="15" t="s">
        <v>132</v>
      </c>
      <c r="F23" s="15" t="s">
        <v>133</v>
      </c>
      <c r="I23" s="15" t="s">
        <v>170</v>
      </c>
      <c r="J23" s="15" t="s">
        <v>171</v>
      </c>
    </row>
    <row r="24" spans="1:9" ht="14.25">
      <c r="A24" s="15">
        <v>23</v>
      </c>
      <c r="B24" s="15">
        <v>503</v>
      </c>
      <c r="C24" s="15" t="s">
        <v>103</v>
      </c>
      <c r="D24" s="15" t="s">
        <v>70</v>
      </c>
      <c r="E24" s="15" t="s">
        <v>67</v>
      </c>
      <c r="F24" s="15" t="s">
        <v>104</v>
      </c>
      <c r="H24" s="15" t="s">
        <v>166</v>
      </c>
      <c r="I24" s="15" t="s">
        <v>172</v>
      </c>
    </row>
    <row r="25" spans="1:10" ht="71.25">
      <c r="A25" s="15">
        <v>24</v>
      </c>
      <c r="B25" s="15" t="s">
        <v>111</v>
      </c>
      <c r="C25" s="15" t="s">
        <v>93</v>
      </c>
      <c r="D25" s="15" t="s">
        <v>68</v>
      </c>
      <c r="E25" s="15" t="s">
        <v>68</v>
      </c>
      <c r="F25" s="15" t="s">
        <v>158</v>
      </c>
      <c r="I25" s="58" t="s">
        <v>266</v>
      </c>
      <c r="J25" s="58" t="s">
        <v>195</v>
      </c>
    </row>
    <row r="26" spans="1:10" ht="71.25">
      <c r="A26" s="15">
        <v>25</v>
      </c>
      <c r="B26" s="15" t="s">
        <v>112</v>
      </c>
      <c r="C26" s="15" t="s">
        <v>94</v>
      </c>
      <c r="D26" s="15" t="s">
        <v>68</v>
      </c>
      <c r="E26" s="15" t="s">
        <v>68</v>
      </c>
      <c r="F26" s="15" t="s">
        <v>159</v>
      </c>
      <c r="I26" s="15" t="s">
        <v>233</v>
      </c>
      <c r="J26" s="15" t="s">
        <v>73</v>
      </c>
    </row>
    <row r="27" spans="1:9" ht="42.75">
      <c r="A27" s="15">
        <v>26</v>
      </c>
      <c r="B27" s="15" t="s">
        <v>248</v>
      </c>
      <c r="C27" s="15" t="s">
        <v>188</v>
      </c>
      <c r="D27" s="15" t="s">
        <v>70</v>
      </c>
      <c r="E27" s="15" t="s">
        <v>68</v>
      </c>
      <c r="F27" s="15" t="s">
        <v>136</v>
      </c>
      <c r="G27" s="46" t="s">
        <v>229</v>
      </c>
      <c r="I27" s="15" t="s">
        <v>203</v>
      </c>
    </row>
    <row r="28" spans="1:9" ht="42.75">
      <c r="A28" s="15">
        <v>27</v>
      </c>
      <c r="B28" s="15" t="s">
        <v>249</v>
      </c>
      <c r="C28" s="15" t="s">
        <v>189</v>
      </c>
      <c r="D28" s="15" t="s">
        <v>68</v>
      </c>
      <c r="E28" s="15" t="s">
        <v>70</v>
      </c>
      <c r="F28" s="15" t="s">
        <v>136</v>
      </c>
      <c r="G28" s="46" t="s">
        <v>231</v>
      </c>
      <c r="I28" s="15" t="s">
        <v>206</v>
      </c>
    </row>
    <row r="29" spans="1:9" ht="42.75">
      <c r="A29" s="15">
        <v>28</v>
      </c>
      <c r="B29" s="15" t="s">
        <v>250</v>
      </c>
      <c r="C29" s="15" t="s">
        <v>153</v>
      </c>
      <c r="D29" s="15" t="s">
        <v>69</v>
      </c>
      <c r="E29" s="15" t="s">
        <v>67</v>
      </c>
      <c r="F29" s="15" t="s">
        <v>137</v>
      </c>
      <c r="G29" s="46" t="s">
        <v>228</v>
      </c>
      <c r="I29" s="15" t="s">
        <v>204</v>
      </c>
    </row>
    <row r="30" spans="1:9" ht="42.75">
      <c r="A30" s="15">
        <v>29</v>
      </c>
      <c r="B30" s="15" t="s">
        <v>251</v>
      </c>
      <c r="C30" s="15" t="s">
        <v>154</v>
      </c>
      <c r="D30" s="15" t="s">
        <v>67</v>
      </c>
      <c r="E30" s="15" t="s">
        <v>69</v>
      </c>
      <c r="F30" s="15" t="s">
        <v>137</v>
      </c>
      <c r="G30" s="53" t="s">
        <v>230</v>
      </c>
      <c r="I30" s="15" t="s">
        <v>205</v>
      </c>
    </row>
    <row r="31" spans="1:10" s="52" customFormat="1" ht="6" customHeight="1">
      <c r="A31" s="51">
        <v>30</v>
      </c>
      <c r="B31" s="51"/>
      <c r="C31" s="51"/>
      <c r="D31" s="51"/>
      <c r="E31" s="51"/>
      <c r="F31" s="51"/>
      <c r="G31" s="57"/>
      <c r="H31" s="51"/>
      <c r="I31" s="51"/>
      <c r="J31" s="51"/>
    </row>
    <row r="32" spans="1:10" ht="114">
      <c r="A32" s="15">
        <v>31</v>
      </c>
      <c r="C32" s="15" t="s">
        <v>145</v>
      </c>
      <c r="D32" s="15" t="s">
        <v>27</v>
      </c>
      <c r="E32" s="15" t="s">
        <v>27</v>
      </c>
      <c r="F32" s="15" t="s">
        <v>225</v>
      </c>
      <c r="I32" s="15" t="s">
        <v>238</v>
      </c>
      <c r="J32" s="15" t="s">
        <v>71</v>
      </c>
    </row>
    <row r="33" spans="1:10" ht="128.25">
      <c r="A33" s="15">
        <v>32</v>
      </c>
      <c r="C33" s="15" t="s">
        <v>134</v>
      </c>
      <c r="D33" s="15" t="s">
        <v>122</v>
      </c>
      <c r="E33" s="15" t="s">
        <v>122</v>
      </c>
      <c r="F33" s="15" t="s">
        <v>161</v>
      </c>
      <c r="I33" s="15" t="s">
        <v>128</v>
      </c>
      <c r="J33" s="15" t="s">
        <v>127</v>
      </c>
    </row>
    <row r="34" spans="1:10" ht="128.25">
      <c r="A34" s="15">
        <v>33</v>
      </c>
      <c r="C34" s="15" t="s">
        <v>135</v>
      </c>
      <c r="D34" s="15" t="s">
        <v>122</v>
      </c>
      <c r="E34" s="15" t="s">
        <v>122</v>
      </c>
      <c r="F34" s="15" t="s">
        <v>161</v>
      </c>
      <c r="I34" s="15" t="s">
        <v>129</v>
      </c>
      <c r="J34" s="15" t="s">
        <v>127</v>
      </c>
    </row>
    <row r="35" spans="1:10" ht="156.75">
      <c r="A35" s="15">
        <v>34</v>
      </c>
      <c r="C35" s="15" t="s">
        <v>119</v>
      </c>
      <c r="D35" s="15" t="s">
        <v>83</v>
      </c>
      <c r="E35" s="15" t="s">
        <v>83</v>
      </c>
      <c r="F35" s="15" t="s">
        <v>260</v>
      </c>
      <c r="I35" s="15" t="s">
        <v>130</v>
      </c>
      <c r="J35" s="15" t="s">
        <v>73</v>
      </c>
    </row>
    <row r="36" spans="1:10" ht="99.75">
      <c r="A36" s="15">
        <v>35</v>
      </c>
      <c r="C36" s="15" t="s">
        <v>196</v>
      </c>
      <c r="D36" s="15" t="s">
        <v>90</v>
      </c>
      <c r="E36" s="15" t="s">
        <v>90</v>
      </c>
      <c r="F36" s="15" t="s">
        <v>198</v>
      </c>
      <c r="I36" s="15" t="s">
        <v>184</v>
      </c>
      <c r="J36" s="15" t="s">
        <v>75</v>
      </c>
    </row>
    <row r="37" spans="1:10" ht="28.5">
      <c r="A37" s="15">
        <v>36</v>
      </c>
      <c r="C37" s="15" t="s">
        <v>197</v>
      </c>
      <c r="D37" s="15" t="s">
        <v>90</v>
      </c>
      <c r="E37" s="15" t="s">
        <v>90</v>
      </c>
      <c r="F37" s="15" t="s">
        <v>120</v>
      </c>
      <c r="I37" s="58" t="s">
        <v>272</v>
      </c>
      <c r="J37" s="15" t="s">
        <v>75</v>
      </c>
    </row>
    <row r="38" spans="1:10" ht="42.75">
      <c r="A38" s="15">
        <v>37</v>
      </c>
      <c r="B38" s="15" t="s">
        <v>258</v>
      </c>
      <c r="C38" s="15" t="s">
        <v>190</v>
      </c>
      <c r="D38" s="15" t="s">
        <v>194</v>
      </c>
      <c r="E38" s="15" t="s">
        <v>194</v>
      </c>
      <c r="F38" s="15" t="s">
        <v>199</v>
      </c>
      <c r="I38" s="15" t="s">
        <v>234</v>
      </c>
      <c r="J38" s="15" t="s">
        <v>74</v>
      </c>
    </row>
    <row r="39" spans="1:10" ht="42.75">
      <c r="A39" s="15">
        <v>38</v>
      </c>
      <c r="B39" s="15" t="s">
        <v>254</v>
      </c>
      <c r="C39" s="15" t="s">
        <v>191</v>
      </c>
      <c r="D39" s="15" t="s">
        <v>90</v>
      </c>
      <c r="E39" s="15" t="s">
        <v>90</v>
      </c>
      <c r="F39" s="15" t="s">
        <v>200</v>
      </c>
      <c r="I39" s="15" t="s">
        <v>224</v>
      </c>
      <c r="J39" s="15" t="s">
        <v>71</v>
      </c>
    </row>
    <row r="40" spans="1:10" ht="85.5">
      <c r="A40" s="15">
        <v>39</v>
      </c>
      <c r="B40" s="15" t="s">
        <v>252</v>
      </c>
      <c r="C40" s="15" t="s">
        <v>192</v>
      </c>
      <c r="D40" s="15" t="s">
        <v>16</v>
      </c>
      <c r="E40" s="15" t="s">
        <v>16</v>
      </c>
      <c r="F40" s="15" t="s">
        <v>201</v>
      </c>
      <c r="I40" s="15" t="s">
        <v>226</v>
      </c>
      <c r="J40" s="15" t="s">
        <v>71</v>
      </c>
    </row>
    <row r="41" spans="1:10" ht="85.5">
      <c r="A41" s="15">
        <v>40</v>
      </c>
      <c r="B41" s="15" t="s">
        <v>253</v>
      </c>
      <c r="C41" s="15" t="s">
        <v>192</v>
      </c>
      <c r="D41" s="15" t="s">
        <v>16</v>
      </c>
      <c r="E41" s="15" t="s">
        <v>16</v>
      </c>
      <c r="F41" s="15" t="s">
        <v>201</v>
      </c>
      <c r="I41" s="15" t="s">
        <v>235</v>
      </c>
      <c r="J41" s="15" t="s">
        <v>71</v>
      </c>
    </row>
    <row r="42" spans="1:10" ht="85.5">
      <c r="A42" s="15">
        <v>41</v>
      </c>
      <c r="B42" s="15" t="s">
        <v>255</v>
      </c>
      <c r="C42" s="15" t="s">
        <v>193</v>
      </c>
      <c r="D42" s="15" t="s">
        <v>90</v>
      </c>
      <c r="E42" s="15" t="s">
        <v>90</v>
      </c>
      <c r="F42" s="15" t="s">
        <v>202</v>
      </c>
      <c r="I42" s="15" t="s">
        <v>220</v>
      </c>
      <c r="J42" s="15" t="s">
        <v>74</v>
      </c>
    </row>
    <row r="43" spans="1:10" ht="85.5">
      <c r="A43" s="15">
        <v>42</v>
      </c>
      <c r="B43" s="15" t="s">
        <v>256</v>
      </c>
      <c r="C43" s="15" t="s">
        <v>193</v>
      </c>
      <c r="D43" s="15" t="s">
        <v>90</v>
      </c>
      <c r="E43" s="15" t="s">
        <v>90</v>
      </c>
      <c r="F43" s="15" t="s">
        <v>202</v>
      </c>
      <c r="I43" s="15" t="s">
        <v>222</v>
      </c>
      <c r="J43" s="15" t="s">
        <v>74</v>
      </c>
    </row>
    <row r="44" spans="1:9" ht="85.5">
      <c r="A44" s="15">
        <v>43</v>
      </c>
      <c r="B44" s="15" t="s">
        <v>257</v>
      </c>
      <c r="C44" s="15" t="s">
        <v>193</v>
      </c>
      <c r="D44" s="15" t="s">
        <v>90</v>
      </c>
      <c r="E44" s="15" t="s">
        <v>90</v>
      </c>
      <c r="F44" s="15" t="s">
        <v>202</v>
      </c>
      <c r="I44" s="15" t="s">
        <v>223</v>
      </c>
    </row>
    <row r="45" spans="1:9" ht="213.75">
      <c r="A45" s="15">
        <v>44</v>
      </c>
      <c r="C45" s="15" t="s">
        <v>118</v>
      </c>
      <c r="D45" s="15" t="s">
        <v>208</v>
      </c>
      <c r="E45" s="15" t="s">
        <v>208</v>
      </c>
      <c r="F45" s="15" t="s">
        <v>239</v>
      </c>
      <c r="G45" s="56" t="s">
        <v>227</v>
      </c>
      <c r="I45" s="15" t="s">
        <v>207</v>
      </c>
    </row>
    <row r="46" ht="14.25">
      <c r="A46" s="15">
        <v>45</v>
      </c>
    </row>
  </sheetData>
  <sheetProtection/>
  <autoFilter ref="A1:N46"/>
  <printOptions/>
  <pageMargins left="0.7" right="0.7" top="0.787401575" bottom="0.787401575" header="0.3" footer="0.3"/>
  <pageSetup fitToHeight="0"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F64"/>
  <sheetViews>
    <sheetView tabSelected="1" zoomScale="70" zoomScaleNormal="70" zoomScalePageLayoutView="0" workbookViewId="0" topLeftCell="A1">
      <selection activeCell="D26" sqref="D26"/>
    </sheetView>
  </sheetViews>
  <sheetFormatPr defaultColWidth="11.421875" defaultRowHeight="15"/>
  <cols>
    <col min="1" max="6" width="28.7109375" style="0" customWidth="1"/>
  </cols>
  <sheetData>
    <row r="1" spans="1:6" s="44" customFormat="1" ht="15">
      <c r="A1" s="43">
        <v>1</v>
      </c>
      <c r="B1" s="43">
        <v>2</v>
      </c>
      <c r="C1" s="43">
        <v>3</v>
      </c>
      <c r="D1" s="43">
        <v>4</v>
      </c>
      <c r="E1" s="43">
        <v>5</v>
      </c>
      <c r="F1" s="43">
        <v>6</v>
      </c>
    </row>
    <row r="2" spans="1:6" ht="15">
      <c r="A2" s="31" t="str">
        <f>VLOOKUP(A1,trains!$A$2:$I$49,9)</f>
        <v>TriRail 804</v>
      </c>
      <c r="B2" s="31" t="str">
        <f>VLOOKUP(B1,trains!$A$2:$I$49,9)</f>
        <v>BNSF 8630 + 530</v>
      </c>
      <c r="C2" s="31" t="str">
        <f>VLOOKUP(C1,trains!$A$2:$I$49,9)</f>
        <v>BNSF 2102 + 2104</v>
      </c>
      <c r="D2" s="31" t="str">
        <f>VLOOKUP(D1,trains!$A$2:$I$49,9)</f>
        <v>CNW comuter</v>
      </c>
      <c r="E2" s="31" t="str">
        <f>VLOOKUP(E1,trains!$A$2:$I$49,9)</f>
        <v>???? UP + SP ?</v>
      </c>
      <c r="F2" s="31" t="str">
        <f>VLOOKUP(F1,trains!$A$2:$I$49,9)</f>
        <v>CSX 7818 + 7337</v>
      </c>
    </row>
    <row r="3" spans="1:6" ht="15">
      <c r="A3" s="31"/>
      <c r="B3" s="31"/>
      <c r="C3" s="31"/>
      <c r="D3" s="31"/>
      <c r="E3" s="31"/>
      <c r="F3" s="31"/>
    </row>
    <row r="4" spans="1:6" ht="15">
      <c r="A4" s="34"/>
      <c r="B4" s="34"/>
      <c r="C4" s="34"/>
      <c r="D4" s="34"/>
      <c r="E4" s="34"/>
      <c r="F4" s="34"/>
    </row>
    <row r="5" spans="1:6" ht="15">
      <c r="A5" s="33" t="str">
        <f>"Train No. "&amp;VLOOKUP(A$1,trains!$A$2:$I$49,2)</f>
        <v>Train No. 1024</v>
      </c>
      <c r="B5" s="33" t="str">
        <f>"Train No. "&amp;VLOOKUP(B$1,trains!$A$2:$I$49,2)</f>
        <v>Train No. XRR 201</v>
      </c>
      <c r="C5" s="33" t="str">
        <f>"Train No. "&amp;VLOOKUP(C$1,trains!$A$2:$I$49,2)</f>
        <v>Train No. XRR 202</v>
      </c>
      <c r="D5" s="33" t="str">
        <f>"Train No. "&amp;VLOOKUP(D$1,trains!$A$2:$I$49,2)</f>
        <v>Train No. 1103</v>
      </c>
      <c r="E5" s="33" t="str">
        <f>"Train No. "&amp;VLOOKUP(E$1,trains!$A$2:$I$49,2)</f>
        <v>Train No. 502</v>
      </c>
      <c r="F5" s="33" t="str">
        <f>"Train No. "&amp;VLOOKUP(F$1,trains!$A$2:$I$49,2)</f>
        <v>Train No. CSX 223</v>
      </c>
    </row>
    <row r="6" spans="1:6" ht="15">
      <c r="A6" s="30" t="str">
        <f>VLOOKUP(A$1,trains!$A$2:$I$49,3)</f>
        <v>Tri Rail Morning Passenger</v>
      </c>
      <c r="B6" s="30" t="str">
        <f>VLOOKUP(B$1,trains!$A$2:$I$49,3)</f>
        <v>XRR Early Bird West</v>
      </c>
      <c r="C6" s="30" t="str">
        <f>VLOOKUP(C$1,trains!$A$2:$I$49,3)</f>
        <v>XRR Early Bird East</v>
      </c>
      <c r="D6" s="30" t="str">
        <f>VLOOKUP(D$1,trains!$A$2:$I$49,3)</f>
        <v>CNW Comuter</v>
      </c>
      <c r="E6" s="30" t="str">
        <f>VLOOKUP(E$1,trains!$A$2:$I$49,3)</f>
        <v>Container Xpress</v>
      </c>
      <c r="F6" s="30" t="str">
        <f>VLOOKUP(F$1,trains!$A$2:$I$49,3)</f>
        <v>CSX Morning Star South</v>
      </c>
    </row>
    <row r="7" spans="1:6" ht="15">
      <c r="A7" s="31" t="str">
        <f>"From: "&amp;VLOOKUP(A$1,trains!$A$2:$I$49,4)</f>
        <v>From: Sarah Creek Yard</v>
      </c>
      <c r="B7" s="31" t="str">
        <f>"From: "&amp;VLOOKUP(B$1,trains!$A$2:$I$49,4)</f>
        <v>From: Erehwyna Yard</v>
      </c>
      <c r="C7" s="31" t="str">
        <f>"From: "&amp;VLOOKUP(C$1,trains!$A$2:$I$49,4)</f>
        <v>From: Sarah Creek Yard</v>
      </c>
      <c r="D7" s="31" t="str">
        <f>"From: "&amp;VLOOKUP(D$1,trains!$A$2:$I$49,4)</f>
        <v>From: Moonrise Yard</v>
      </c>
      <c r="E7" s="31" t="str">
        <f>"From: "&amp;VLOOKUP(E$1,trains!$A$2:$I$49,4)</f>
        <v>From: Parkwater Yard</v>
      </c>
      <c r="F7" s="31" t="str">
        <f>"From: "&amp;VLOOKUP(F$1,trains!$A$2:$I$49,4)</f>
        <v>From: Moonrise Yard</v>
      </c>
    </row>
    <row r="8" spans="1:6" ht="15.75" thickBot="1">
      <c r="A8" s="31" t="str">
        <f>"To: "&amp;VLOOKUP(A$1,trains!$A$2:$I$49,5)</f>
        <v>To: Erehwyna Yard</v>
      </c>
      <c r="B8" s="31" t="str">
        <f>"To: "&amp;VLOOKUP(B$1,trains!$A$2:$I$49,5)</f>
        <v>To: Sarah Creek Yard</v>
      </c>
      <c r="C8" s="31" t="str">
        <f>"To: "&amp;VLOOKUP(C$1,trains!$A$2:$I$49,5)</f>
        <v>To: Erehwyna Yard</v>
      </c>
      <c r="D8" s="31" t="str">
        <f>"To: "&amp;VLOOKUP(D$1,trains!$A$2:$I$49,5)</f>
        <v>To: Parkwater Yard</v>
      </c>
      <c r="E8" s="31" t="str">
        <f>"To: "&amp;VLOOKUP(E$1,trains!$A$2:$I$49,5)</f>
        <v>To: Erehwyna Yard</v>
      </c>
      <c r="F8" s="31" t="str">
        <f>"To: "&amp;VLOOKUP(F$1,trains!$A$2:$I$49,5)</f>
        <v>To: Parkwater Yard</v>
      </c>
    </row>
    <row r="9" spans="1:6" s="44" customFormat="1" ht="15">
      <c r="A9" s="43">
        <v>7</v>
      </c>
      <c r="B9" s="43">
        <v>8</v>
      </c>
      <c r="C9" s="43">
        <v>9</v>
      </c>
      <c r="D9" s="43">
        <v>10</v>
      </c>
      <c r="E9" s="43">
        <v>11</v>
      </c>
      <c r="F9" s="43">
        <v>12</v>
      </c>
    </row>
    <row r="10" spans="1:6" ht="15">
      <c r="A10" s="31" t="str">
        <f>VLOOKUP(A9,trains!$A$2:$I$49,9)</f>
        <v>CSX 4594 + 4599</v>
      </c>
      <c r="B10" s="31" t="str">
        <f>VLOOKUP(B9,trains!$A$2:$I$49,9)</f>
        <v>2x Budd RDC</v>
      </c>
      <c r="C10" s="31" t="str">
        <f>VLOOKUP(C9,trains!$A$2:$I$49,9)</f>
        <v>CSX 754</v>
      </c>
      <c r="D10" s="31" t="str">
        <f>VLOOKUP(D9,trains!$A$2:$I$49,9)</f>
        <v>2x FT 45 Milwaukee</v>
      </c>
      <c r="E10" s="31" t="str">
        <f>VLOOKUP(E9,trains!$A$2:$I$49,9)</f>
        <v>4x ICG </v>
      </c>
      <c r="F10" s="31" t="str">
        <f>VLOOKUP(F9,trains!$A$2:$I$49,9)</f>
        <v>BNSF 2177 + 2540</v>
      </c>
    </row>
    <row r="11" spans="1:6" ht="15">
      <c r="A11" s="31"/>
      <c r="B11" s="31"/>
      <c r="C11" s="31"/>
      <c r="D11" s="31"/>
      <c r="E11" s="31"/>
      <c r="F11" s="31"/>
    </row>
    <row r="12" spans="1:6" ht="15">
      <c r="A12" s="34"/>
      <c r="B12" s="34"/>
      <c r="C12" s="34"/>
      <c r="D12" s="34"/>
      <c r="E12" s="34"/>
      <c r="F12" s="34"/>
    </row>
    <row r="13" spans="1:6" ht="15">
      <c r="A13" s="33" t="str">
        <f>"Train No. "&amp;VLOOKUP(A9,trains!$A$2:$I$49,2)</f>
        <v>Train No. CSX 224</v>
      </c>
      <c r="B13" s="33" t="str">
        <f>"Train No. "&amp;VLOOKUP(B9,trains!$A$2:$I$49,2)</f>
        <v>Train No. 1201/1202</v>
      </c>
      <c r="C13" s="33" t="str">
        <f>"Train No. "&amp;VLOOKUP(C9,trains!$A$2:$I$49,2)</f>
        <v>Train No. CSX 437</v>
      </c>
      <c r="D13" s="33" t="str">
        <f>"Train No. "&amp;VLOOKUP(D9,trains!$A$2:$I$49,2)</f>
        <v>Train No. 777</v>
      </c>
      <c r="E13" s="33" t="str">
        <f>"Train No. "&amp;VLOOKUP(E9,trains!$A$2:$I$49,2)</f>
        <v>Train No. 787</v>
      </c>
      <c r="F13" s="33" t="str">
        <f>"Train No. "&amp;VLOOKUP(F9,trains!$A$2:$I$49,2)</f>
        <v>Train No. 432 / 433</v>
      </c>
    </row>
    <row r="14" spans="1:6" ht="15">
      <c r="A14" s="30" t="str">
        <f>VLOOKUP(A9,trains!$A$2:$I$49,3)</f>
        <v>CSX Morning Star North</v>
      </c>
      <c r="B14" s="30" t="str">
        <f>VLOOKUP(B9,trains!$A$2:$I$49,3)</f>
        <v>NMRA Special Visiting Train</v>
      </c>
      <c r="C14" s="30" t="str">
        <f>VLOOKUP(C9,trains!$A$2:$I$49,3)</f>
        <v>CSX Morning Coal Extra</v>
      </c>
      <c r="D14" s="30" t="str">
        <f>VLOOKUP(D9,trains!$A$2:$I$49,3)</f>
        <v>Milwaukee Cars Special</v>
      </c>
      <c r="E14" s="30" t="str">
        <f>VLOOKUP(E9,trains!$A$2:$I$49,3)</f>
        <v>Long Boxes Special</v>
      </c>
      <c r="F14" s="30" t="str">
        <f>VLOOKUP(F9,trains!$A$2:$I$49,3)</f>
        <v>Steel Special</v>
      </c>
    </row>
    <row r="15" spans="1:6" ht="15">
      <c r="A15" s="31" t="str">
        <f>"From: "&amp;VLOOKUP(A9,trains!$A$2:$I$49,4)</f>
        <v>From: Parkwater Yard</v>
      </c>
      <c r="B15" s="31" t="str">
        <f>"From: "&amp;VLOOKUP(B9,trains!$A$2:$I$49,4)</f>
        <v>From: Moonrise Yard</v>
      </c>
      <c r="C15" s="31" t="str">
        <f>"From: "&amp;VLOOKUP(C9,trains!$A$2:$I$49,4)</f>
        <v>From: Moonrise Yard</v>
      </c>
      <c r="D15" s="31" t="str">
        <f>"From: "&amp;VLOOKUP(D9,trains!$A$2:$I$49,4)</f>
        <v>From: Moonrise Yard</v>
      </c>
      <c r="E15" s="31" t="str">
        <f>"From: "&amp;VLOOKUP(E9,trains!$A$2:$I$49,4)</f>
        <v>From: Sarah Creek Yard</v>
      </c>
      <c r="F15" s="31" t="str">
        <f>"From: "&amp;VLOOKUP(F9,trains!$A$2:$I$49,4)</f>
        <v>From: Erehwyna Yard</v>
      </c>
    </row>
    <row r="16" spans="1:6" ht="15.75" thickBot="1">
      <c r="A16" s="31" t="str">
        <f>"To: "&amp;VLOOKUP(A9,trains!$A$2:$I$49,5)</f>
        <v>To: Moonrise Yard</v>
      </c>
      <c r="B16" s="31" t="str">
        <f>"To: "&amp;VLOOKUP(B9,trains!$A$2:$I$49,5)</f>
        <v>To: Moonrise Yard</v>
      </c>
      <c r="C16" s="31" t="str">
        <f>"To: "&amp;VLOOKUP(C9,trains!$A$2:$I$49,5)</f>
        <v>To: Parkwater Yard</v>
      </c>
      <c r="D16" s="31" t="str">
        <f>"To: "&amp;VLOOKUP(D9,trains!$A$2:$I$49,5)</f>
        <v>To: Sarah Creek Yard</v>
      </c>
      <c r="E16" s="31" t="str">
        <f>"To: "&amp;VLOOKUP(E9,trains!$A$2:$I$49,5)</f>
        <v>To: Moonrise Yard</v>
      </c>
      <c r="F16" s="31" t="str">
        <f>"To: "&amp;VLOOKUP(F9,trains!$A$2:$I$49,5)</f>
        <v>To: Erehwyna Yard</v>
      </c>
    </row>
    <row r="17" spans="1:6" s="44" customFormat="1" ht="15">
      <c r="A17" s="43">
        <v>13</v>
      </c>
      <c r="B17" s="43">
        <v>14</v>
      </c>
      <c r="C17" s="43">
        <v>15</v>
      </c>
      <c r="D17" s="43">
        <v>16</v>
      </c>
      <c r="E17" s="43">
        <v>17</v>
      </c>
      <c r="F17" s="43">
        <v>18</v>
      </c>
    </row>
    <row r="18" spans="1:6" ht="15">
      <c r="A18" s="31" t="str">
        <f>VLOOKUP(A17,trains!$A$2:$I$49,9)</f>
        <v>Q&amp;G 3800</v>
      </c>
      <c r="B18" s="31" t="str">
        <f>VLOOKUP(B17,trains!$A$2:$I$49,9)</f>
        <v>see 1024</v>
      </c>
      <c r="C18" s="31" t="str">
        <f>VLOOKUP(C17,trains!$A$2:$I$49,9)</f>
        <v>CSX 6218 + 3297</v>
      </c>
      <c r="D18" s="31" t="str">
        <f>VLOOKUP(D17,trains!$A$2:$I$49,9)</f>
        <v>2x UP GEVO</v>
      </c>
      <c r="E18" s="31" t="str">
        <f>VLOOKUP(E17,trains!$A$2:$I$49,9)</f>
        <v>DME 2xGP40</v>
      </c>
      <c r="F18" s="31" t="str">
        <f>VLOOKUP(F17,trains!$A$2:$I$49,9)</f>
        <v>see 437</v>
      </c>
    </row>
    <row r="19" spans="1:6" ht="15">
      <c r="A19" s="31"/>
      <c r="B19" s="31"/>
      <c r="C19" s="31"/>
      <c r="D19" s="31"/>
      <c r="E19" s="31"/>
      <c r="F19" s="31"/>
    </row>
    <row r="20" spans="1:6" ht="15">
      <c r="A20" s="34"/>
      <c r="B20" s="34"/>
      <c r="C20" s="34"/>
      <c r="D20" s="34"/>
      <c r="E20" s="34"/>
      <c r="F20" s="34"/>
    </row>
    <row r="21" spans="1:6" ht="15">
      <c r="A21" s="33" t="str">
        <f>"Train No. "&amp;VLOOKUP(A17,trains!$A$2:$I$49,2)</f>
        <v>Train No. 441 / 442</v>
      </c>
      <c r="B21" s="33" t="str">
        <f>"Train No. "&amp;VLOOKUP(B17,trains!$A$2:$I$49,2)</f>
        <v>Train No. 1025</v>
      </c>
      <c r="C21" s="33" t="str">
        <f>"Train No. "&amp;VLOOKUP(C17,trains!$A$2:$I$49,2)</f>
        <v>Train No. CSX 211</v>
      </c>
      <c r="D21" s="33" t="str">
        <f>"Train No. "&amp;VLOOKUP(D17,trains!$A$2:$I$49,2)</f>
        <v>Train No. 451 / 452</v>
      </c>
      <c r="E21" s="33" t="str">
        <f>"Train No. "&amp;VLOOKUP(E17,trains!$A$2:$I$49,2)</f>
        <v>Train No. XRR 212</v>
      </c>
      <c r="F21" s="33" t="str">
        <f>"Train No. "&amp;VLOOKUP(F17,trains!$A$2:$I$49,2)</f>
        <v>Train No. CSX 438</v>
      </c>
    </row>
    <row r="22" spans="1:6" ht="15">
      <c r="A22" s="30" t="str">
        <f>VLOOKUP(A17,trains!$A$2:$I$49,3)</f>
        <v>Bottle Train Special</v>
      </c>
      <c r="B22" s="30" t="str">
        <f>VLOOKUP(B17,trains!$A$2:$I$49,3)</f>
        <v>Tri Rail Evening Passenger</v>
      </c>
      <c r="C22" s="30" t="str">
        <f>VLOOKUP(C17,trains!$A$2:$I$49,3)</f>
        <v>CSX High Noon Transfer South</v>
      </c>
      <c r="D22" s="30" t="str">
        <f>VLOOKUP(D17,trains!$A$2:$I$49,3)</f>
        <v>Burney Wood Special</v>
      </c>
      <c r="E22" s="30" t="str">
        <f>VLOOKUP(E17,trains!$A$2:$I$49,3)</f>
        <v>XRR High Noon Transfer East</v>
      </c>
      <c r="F22" s="30" t="str">
        <f>VLOOKUP(F17,trains!$A$2:$I$49,3)</f>
        <v>CSX Evening Coal Extra</v>
      </c>
    </row>
    <row r="23" spans="1:6" ht="15">
      <c r="A23" s="31" t="str">
        <f>"From: "&amp;VLOOKUP(A17,trains!$A$2:$I$49,4)</f>
        <v>From: Moonrise Yard</v>
      </c>
      <c r="B23" s="31" t="str">
        <f>"From: "&amp;VLOOKUP(B17,trains!$A$2:$I$49,4)</f>
        <v>From: Erehwyna Yard</v>
      </c>
      <c r="C23" s="31" t="str">
        <f>"From: "&amp;VLOOKUP(C17,trains!$A$2:$I$49,4)</f>
        <v>From: Moonrise Yard</v>
      </c>
      <c r="D23" s="31" t="str">
        <f>"From: "&amp;VLOOKUP(D17,trains!$A$2:$I$49,4)</f>
        <v>From: Erehwyna Yard</v>
      </c>
      <c r="E23" s="31" t="str">
        <f>"From: "&amp;VLOOKUP(E17,trains!$A$2:$I$49,4)</f>
        <v>From: Sarah Creek Yard</v>
      </c>
      <c r="F23" s="31" t="str">
        <f>"From: "&amp;VLOOKUP(F17,trains!$A$2:$I$49,4)</f>
        <v>From: Parkwater Yard</v>
      </c>
    </row>
    <row r="24" spans="1:6" ht="15.75" thickBot="1">
      <c r="A24" s="31" t="str">
        <f>"To: "&amp;VLOOKUP(A17,trains!$A$2:$I$49,5)</f>
        <v>To: Moonrise Yard</v>
      </c>
      <c r="B24" s="31" t="str">
        <f>"To: "&amp;VLOOKUP(B17,trains!$A$2:$I$49,5)</f>
        <v>To: Sarah Creek Yard</v>
      </c>
      <c r="C24" s="31" t="str">
        <f>"To: "&amp;VLOOKUP(C17,trains!$A$2:$I$49,5)</f>
        <v>To: Parkwater Yard</v>
      </c>
      <c r="D24" s="31" t="str">
        <f>"To: "&amp;VLOOKUP(D17,trains!$A$2:$I$49,5)</f>
        <v>To: Erehwyna Yard</v>
      </c>
      <c r="E24" s="31" t="str">
        <f>"To: "&amp;VLOOKUP(E17,trains!$A$2:$I$49,5)</f>
        <v>To: Erehwyna Yard</v>
      </c>
      <c r="F24" s="31" t="str">
        <f>"To: "&amp;VLOOKUP(F17,trains!$A$2:$I$49,5)</f>
        <v>To: Moonrise Yard</v>
      </c>
    </row>
    <row r="25" spans="1:6" s="44" customFormat="1" ht="15">
      <c r="A25" s="43">
        <v>19</v>
      </c>
      <c r="B25" s="43">
        <v>20</v>
      </c>
      <c r="C25" s="43">
        <v>21</v>
      </c>
      <c r="D25" s="43">
        <v>22</v>
      </c>
      <c r="E25" s="43">
        <v>23</v>
      </c>
      <c r="F25" s="43">
        <v>24</v>
      </c>
    </row>
    <row r="26" spans="1:6" ht="15">
      <c r="A26" s="31" t="str">
        <f>VLOOKUP(A25,trains!$A$2:$I$49,9)</f>
        <v>See 777</v>
      </c>
      <c r="B26" s="31" t="str">
        <f>VLOOKUP(B25,trains!$A$2:$I$49,9)</f>
        <v>See 787</v>
      </c>
      <c r="C26" s="31" t="str">
        <f>VLOOKUP(C25,trains!$A$2:$I$49,9)</f>
        <v>see 1103</v>
      </c>
      <c r="D26" s="31" t="str">
        <f>VLOOKUP(D25,trains!$A$2:$I$49,9)</f>
        <v>Tacoma Rail #2003</v>
      </c>
      <c r="E26" s="31" t="str">
        <f>VLOOKUP(E25,trains!$A$2:$I$49,9)</f>
        <v>see 502</v>
      </c>
      <c r="F26" s="31" t="str">
        <f>VLOOKUP(F25,trains!$A$2:$I$49,9)</f>
        <v>BNSF</v>
      </c>
    </row>
    <row r="27" spans="1:6" ht="15">
      <c r="A27" s="31"/>
      <c r="B27" s="31"/>
      <c r="C27" s="31"/>
      <c r="D27" s="31"/>
      <c r="E27" s="31"/>
      <c r="F27" s="31"/>
    </row>
    <row r="28" spans="1:6" ht="15">
      <c r="A28" s="34"/>
      <c r="B28" s="34"/>
      <c r="C28" s="34"/>
      <c r="D28" s="34"/>
      <c r="E28" s="34"/>
      <c r="F28" s="34"/>
    </row>
    <row r="29" spans="1:6" ht="15">
      <c r="A29" s="33" t="str">
        <f>"Train No. "&amp;VLOOKUP(A25,trains!$A$2:$I$49,2)</f>
        <v>Train No. 778</v>
      </c>
      <c r="B29" s="33" t="str">
        <f>"Train No. "&amp;VLOOKUP(B25,trains!$A$2:$I$49,2)</f>
        <v>Train No. 788</v>
      </c>
      <c r="C29" s="33" t="str">
        <f>"Train No. "&amp;VLOOKUP(C25,trains!$A$2:$I$49,2)</f>
        <v>Train No. 1032</v>
      </c>
      <c r="D29" s="33" t="str">
        <f>"Train No. "&amp;VLOOKUP(D25,trains!$A$2:$I$49,2)</f>
        <v>Train No. 999</v>
      </c>
      <c r="E29" s="33" t="str">
        <f>"Train No. "&amp;VLOOKUP(E25,trains!$A$2:$I$49,2)</f>
        <v>Train No. 503</v>
      </c>
      <c r="F29" s="33" t="str">
        <f>"Train No. "&amp;VLOOKUP(F25,trains!$A$2:$I$49,2)</f>
        <v>Train No. 462 / 463</v>
      </c>
    </row>
    <row r="30" spans="1:6" ht="15">
      <c r="A30" s="30" t="str">
        <f>VLOOKUP(A25,trains!$A$2:$I$49,3)</f>
        <v>Milwaukee Cars Special</v>
      </c>
      <c r="B30" s="30" t="str">
        <f>VLOOKUP(B25,trains!$A$2:$I$49,3)</f>
        <v>Long Boxes Special</v>
      </c>
      <c r="C30" s="30" t="str">
        <f>VLOOKUP(C25,trains!$A$2:$I$49,3)</f>
        <v>CNW Comuter</v>
      </c>
      <c r="D30" s="30" t="str">
        <f>VLOOKUP(D25,trains!$A$2:$I$49,3)</f>
        <v>Tacoma Switcher</v>
      </c>
      <c r="E30" s="30" t="str">
        <f>VLOOKUP(E25,trains!$A$2:$I$49,3)</f>
        <v>Container Xpress</v>
      </c>
      <c r="F30" s="30" t="str">
        <f>VLOOKUP(F25,trains!$A$2:$I$49,3)</f>
        <v>Scrap Special</v>
      </c>
    </row>
    <row r="31" spans="1:6" ht="15">
      <c r="A31" s="31" t="str">
        <f>"From: "&amp;VLOOKUP(A25,trains!$A$2:$I$49,4)</f>
        <v>From: Sarah Creek Yard</v>
      </c>
      <c r="B31" s="31" t="str">
        <f>"From: "&amp;VLOOKUP(B25,trains!$A$2:$I$49,4)</f>
        <v>From: Moonrise Yard</v>
      </c>
      <c r="C31" s="31" t="str">
        <f>"From: "&amp;VLOOKUP(C25,trains!$A$2:$I$49,4)</f>
        <v>From: Parkwater Yard</v>
      </c>
      <c r="D31" s="31" t="str">
        <f>"From: "&amp;VLOOKUP(D25,trains!$A$2:$I$49,4)</f>
        <v>From: Tacoma Industries</v>
      </c>
      <c r="E31" s="31" t="str">
        <f>"From: "&amp;VLOOKUP(E25,trains!$A$2:$I$49,4)</f>
        <v>From: Erehwyna Yard</v>
      </c>
      <c r="F31" s="31" t="str">
        <f>"From: "&amp;VLOOKUP(F25,trains!$A$2:$I$49,4)</f>
        <v>From: Sarah Creek Yard</v>
      </c>
    </row>
    <row r="32" spans="1:6" ht="15.75" thickBot="1">
      <c r="A32" s="31" t="str">
        <f>"To: "&amp;VLOOKUP(A25,trains!$A$2:$I$49,5)</f>
        <v>To: Moonrise Yard</v>
      </c>
      <c r="B32" s="31" t="str">
        <f>"To: "&amp;VLOOKUP(B25,trains!$A$2:$I$49,5)</f>
        <v>To: Sarah Creek Yard</v>
      </c>
      <c r="C32" s="31" t="str">
        <f>"To: "&amp;VLOOKUP(C25,trains!$A$2:$I$49,5)</f>
        <v>To: Moonrise Yard</v>
      </c>
      <c r="D32" s="31" t="str">
        <f>"To: "&amp;VLOOKUP(D25,trains!$A$2:$I$49,5)</f>
        <v>To: Tacoma Industries</v>
      </c>
      <c r="E32" s="31" t="str">
        <f>"To: "&amp;VLOOKUP(E25,trains!$A$2:$I$49,5)</f>
        <v>To: Parkwater Yard</v>
      </c>
      <c r="F32" s="31" t="str">
        <f>"To: "&amp;VLOOKUP(F25,trains!$A$2:$I$49,5)</f>
        <v>To: Sarah Creek Yard</v>
      </c>
    </row>
    <row r="33" spans="1:6" s="44" customFormat="1" ht="15">
      <c r="A33" s="43">
        <v>25</v>
      </c>
      <c r="B33" s="43">
        <v>26</v>
      </c>
      <c r="C33" s="43">
        <v>27</v>
      </c>
      <c r="D33" s="43">
        <v>28</v>
      </c>
      <c r="E33" s="43">
        <v>29</v>
      </c>
      <c r="F33" s="43">
        <v>30</v>
      </c>
    </row>
    <row r="34" spans="1:6" ht="15">
      <c r="A34" s="31" t="str">
        <f>VLOOKUP(A33,trains!$A$2:$I$49,9)</f>
        <v>MM 301/302</v>
      </c>
      <c r="B34" s="31" t="str">
        <f>VLOOKUP(B33,trains!$A$2:$I$49,9)</f>
        <v>see 202</v>
      </c>
      <c r="C34" s="31" t="str">
        <f>VLOOKUP(C33,trains!$A$2:$I$49,9)</f>
        <v>see 201</v>
      </c>
      <c r="D34" s="31" t="str">
        <f>VLOOKUP(D33,trains!$A$2:$I$49,9)</f>
        <v>see 224</v>
      </c>
      <c r="E34" s="31" t="str">
        <f>VLOOKUP(E33,trains!$A$2:$I$49,9)</f>
        <v>see 223</v>
      </c>
      <c r="F34" s="31">
        <f>VLOOKUP(F33,trains!$A$2:$I$49,9)</f>
        <v>0</v>
      </c>
    </row>
    <row r="35" spans="1:6" ht="15">
      <c r="A35" s="31"/>
      <c r="B35" s="31"/>
      <c r="C35" s="31"/>
      <c r="D35" s="31"/>
      <c r="E35" s="31"/>
      <c r="F35" s="31"/>
    </row>
    <row r="36" spans="1:6" ht="15">
      <c r="A36" s="34"/>
      <c r="B36" s="34"/>
      <c r="C36" s="34"/>
      <c r="D36" s="34"/>
      <c r="E36" s="34"/>
      <c r="F36" s="34"/>
    </row>
    <row r="37" spans="1:6" ht="15">
      <c r="A37" s="33" t="str">
        <f>"Train No. "&amp;VLOOKUP(A33,trains!$A$2:$I$49,2)</f>
        <v>Train No. 470 / 471</v>
      </c>
      <c r="B37" s="33" t="str">
        <f>"Train No. "&amp;VLOOKUP(B33,trains!$A$2:$I$49,2)</f>
        <v>Train No. XRR 251</v>
      </c>
      <c r="C37" s="33" t="str">
        <f>"Train No. "&amp;VLOOKUP(C33,trains!$A$2:$I$49,2)</f>
        <v>Train No. XRR 252</v>
      </c>
      <c r="D37" s="33" t="str">
        <f>"Train No. "&amp;VLOOKUP(D33,trains!$A$2:$I$49,2)</f>
        <v>Train No. CSX 271</v>
      </c>
      <c r="E37" s="33" t="str">
        <f>"Train No. "&amp;VLOOKUP(E33,trains!$A$2:$I$49,2)</f>
        <v>Train No. CSX 272</v>
      </c>
      <c r="F37" s="33" t="str">
        <f>"Train No. "&amp;VLOOKUP(F33,trains!$A$2:$I$49,2)</f>
        <v>Train No. </v>
      </c>
    </row>
    <row r="38" spans="1:6" ht="15">
      <c r="A38" s="30" t="str">
        <f>VLOOKUP(A33,trains!$A$2:$I$49,3)</f>
        <v>Claze Gravel Train</v>
      </c>
      <c r="B38" s="30" t="str">
        <f>VLOOKUP(B33,trains!$A$2:$I$49,3)</f>
        <v>XRR Good Night West</v>
      </c>
      <c r="C38" s="30" t="str">
        <f>VLOOKUP(C33,trains!$A$2:$I$49,3)</f>
        <v>XRR Good Night East</v>
      </c>
      <c r="D38" s="30" t="str">
        <f>VLOOKUP(D33,trains!$A$2:$I$49,3)</f>
        <v>CSX Nightflyer South</v>
      </c>
      <c r="E38" s="30" t="str">
        <f>VLOOKUP(E33,trains!$A$2:$I$49,3)</f>
        <v>CSX Nightflyer North</v>
      </c>
      <c r="F38" s="30">
        <f>VLOOKUP(F33,trains!$A$2:$I$49,3)</f>
        <v>0</v>
      </c>
    </row>
    <row r="39" spans="1:6" ht="15">
      <c r="A39" s="31" t="str">
        <f>"From: "&amp;VLOOKUP(A33,trains!$A$2:$I$49,4)</f>
        <v>From: Sarah Creek Yard</v>
      </c>
      <c r="B39" s="31" t="str">
        <f>"From: "&amp;VLOOKUP(B33,trains!$A$2:$I$49,4)</f>
        <v>From: Erehwyna Yard</v>
      </c>
      <c r="C39" s="31" t="str">
        <f>"From: "&amp;VLOOKUP(C33,trains!$A$2:$I$49,4)</f>
        <v>From: Sarah Creek Yard</v>
      </c>
      <c r="D39" s="31" t="str">
        <f>"From: "&amp;VLOOKUP(D33,trains!$A$2:$I$49,4)</f>
        <v>From: Moonrise Yard</v>
      </c>
      <c r="E39" s="31" t="str">
        <f>"From: "&amp;VLOOKUP(E33,trains!$A$2:$I$49,4)</f>
        <v>From: Parkwater Yard</v>
      </c>
      <c r="F39" s="31" t="str">
        <f>"From: "&amp;VLOOKUP(F33,trains!$A$2:$I$49,4)</f>
        <v>From: </v>
      </c>
    </row>
    <row r="40" spans="1:6" ht="15.75" thickBot="1">
      <c r="A40" s="31" t="str">
        <f>"To: "&amp;VLOOKUP(A33,trains!$A$2:$I$49,5)</f>
        <v>To: Sarah Creek Yard</v>
      </c>
      <c r="B40" s="31" t="str">
        <f>"To: "&amp;VLOOKUP(B33,trains!$A$2:$I$49,5)</f>
        <v>To: Sarah Creek Yard</v>
      </c>
      <c r="C40" s="31" t="str">
        <f>"To: "&amp;VLOOKUP(C33,trains!$A$2:$I$49,5)</f>
        <v>To: Erehwyna Yard</v>
      </c>
      <c r="D40" s="31" t="str">
        <f>"To: "&amp;VLOOKUP(D33,trains!$A$2:$I$49,5)</f>
        <v>To: Parkwater Yard</v>
      </c>
      <c r="E40" s="31" t="str">
        <f>"To: "&amp;VLOOKUP(E33,trains!$A$2:$I$49,5)</f>
        <v>To: Moonrise Yard</v>
      </c>
      <c r="F40" s="31" t="str">
        <f>"To: "&amp;VLOOKUP(F33,trains!$A$2:$I$49,5)</f>
        <v>To: </v>
      </c>
    </row>
    <row r="41" spans="1:6" s="44" customFormat="1" ht="15">
      <c r="A41" s="43">
        <v>31</v>
      </c>
      <c r="B41" s="43">
        <v>32</v>
      </c>
      <c r="C41" s="43">
        <v>33</v>
      </c>
      <c r="D41" s="43">
        <v>34</v>
      </c>
      <c r="E41" s="43">
        <v>35</v>
      </c>
      <c r="F41" s="43">
        <v>36</v>
      </c>
    </row>
    <row r="42" spans="1:6" ht="15">
      <c r="A42" s="31" t="str">
        <f>VLOOKUP(A41,trains!$A$2:$I$49,9)</f>
        <v>CSX 1145 + 1148</v>
      </c>
      <c r="B42" s="31" t="str">
        <f>VLOOKUP(B41,trains!$A$2:$I$49,9)</f>
        <v>2x GP 38 Leasing</v>
      </c>
      <c r="C42" s="31" t="str">
        <f>VLOOKUP(C41,trains!$A$2:$I$49,9)</f>
        <v>1x GP 38 Leasing</v>
      </c>
      <c r="D42" s="31" t="str">
        <f>VLOOKUP(D41,trains!$A$2:$I$49,9)</f>
        <v>Überraschung</v>
      </c>
      <c r="E42" s="31" t="str">
        <f>VLOOKUP(E41,trains!$A$2:$I$49,9)</f>
        <v>MP15/SD9</v>
      </c>
      <c r="F42" s="31" t="str">
        <f>VLOOKUP(F41,trains!$A$2:$I$49,9)</f>
        <v>MP15</v>
      </c>
    </row>
    <row r="43" spans="1:6" ht="15">
      <c r="A43" s="31"/>
      <c r="B43" s="31"/>
      <c r="C43" s="31"/>
      <c r="D43" s="31"/>
      <c r="E43" s="31"/>
      <c r="F43" s="31"/>
    </row>
    <row r="44" spans="1:6" ht="15">
      <c r="A44" s="34"/>
      <c r="B44" s="34"/>
      <c r="C44" s="34"/>
      <c r="D44" s="34"/>
      <c r="E44" s="34"/>
      <c r="F44" s="34"/>
    </row>
    <row r="45" spans="1:6" ht="15">
      <c r="A45" s="33" t="str">
        <f>"Train No. "&amp;VLOOKUP(A41,trains!$A$2:$I$49,2)</f>
        <v>Train No. </v>
      </c>
      <c r="B45" s="33" t="str">
        <f>"Train No. "&amp;VLOOKUP(B41,trains!$A$2:$I$49,2)</f>
        <v>Train No. </v>
      </c>
      <c r="C45" s="33" t="str">
        <f>"Train No. "&amp;VLOOKUP(C41,trains!$A$2:$I$49,2)</f>
        <v>Train No. </v>
      </c>
      <c r="D45" s="33" t="str">
        <f>"Train No. "&amp;VLOOKUP(D41,trains!$A$2:$I$49,2)</f>
        <v>Train No. </v>
      </c>
      <c r="E45" s="33" t="str">
        <f>"Train No. "&amp;VLOOKUP(E41,trains!$A$2:$I$49,2)</f>
        <v>Train No. </v>
      </c>
      <c r="F45" s="33" t="str">
        <f>"Train No. "&amp;VLOOKUP(F41,trains!$A$2:$I$49,2)</f>
        <v>Train No. </v>
      </c>
    </row>
    <row r="46" spans="1:6" ht="15">
      <c r="A46" s="30" t="str">
        <f>VLOOKUP(A41,trains!$A$2:$I$49,3)</f>
        <v>CSX Yard Master</v>
      </c>
      <c r="B46" s="30" t="str">
        <f>VLOOKUP(B41,trains!$A$2:$I$49,3)</f>
        <v>Sierra Switcher</v>
      </c>
      <c r="C46" s="30" t="str">
        <f>VLOOKUP(C41,trains!$A$2:$I$49,3)</f>
        <v>Florida Switcher</v>
      </c>
      <c r="D46" s="30" t="str">
        <f>VLOOKUP(D41,trains!$A$2:$I$49,3)</f>
        <v>Yard Master Whitehall</v>
      </c>
      <c r="E46" s="30" t="str">
        <f>VLOOKUP(E41,trains!$A$2:$I$49,3)</f>
        <v>XRR Yard Master</v>
      </c>
      <c r="F46" s="30" t="str">
        <f>VLOOKUP(F41,trains!$A$2:$I$49,3)</f>
        <v>XRR Local Switcher</v>
      </c>
    </row>
    <row r="47" spans="1:6" ht="15">
      <c r="A47" s="31" t="str">
        <f>"From: "&amp;VLOOKUP(A41,trains!$A$2:$I$49,4)</f>
        <v>From: Yard Extension</v>
      </c>
      <c r="B47" s="31" t="str">
        <f>"From: "&amp;VLOOKUP(B41,trains!$A$2:$I$49,4)</f>
        <v>From: Burney Yard</v>
      </c>
      <c r="C47" s="31" t="str">
        <f>"From: "&amp;VLOOKUP(C41,trains!$A$2:$I$49,4)</f>
        <v>From: Burney Yard</v>
      </c>
      <c r="D47" s="31" t="str">
        <f>"From: "&amp;VLOOKUP(D41,trains!$A$2:$I$49,4)</f>
        <v>From: Whitehall</v>
      </c>
      <c r="E47" s="31" t="str">
        <f>"From: "&amp;VLOOKUP(E41,trains!$A$2:$I$49,4)</f>
        <v>From: Haslingen</v>
      </c>
      <c r="F47" s="31" t="str">
        <f>"From: "&amp;VLOOKUP(F41,trains!$A$2:$I$49,4)</f>
        <v>From: Haslingen</v>
      </c>
    </row>
    <row r="48" spans="1:6" ht="15.75" thickBot="1">
      <c r="A48" s="32" t="str">
        <f>"To: "&amp;VLOOKUP(A41,trains!$A$2:$I$49,5)</f>
        <v>To: Yard Extension</v>
      </c>
      <c r="B48" s="32" t="str">
        <f>"To: "&amp;VLOOKUP(B41,trains!$A$2:$I$49,5)</f>
        <v>To: Burney Yard</v>
      </c>
      <c r="C48" s="32" t="str">
        <f>"To: "&amp;VLOOKUP(C41,trains!$A$2:$I$49,5)</f>
        <v>To: Burney Yard</v>
      </c>
      <c r="D48" s="32" t="str">
        <f>"To: "&amp;VLOOKUP(D41,trains!$A$2:$I$49,5)</f>
        <v>To: Whitehall</v>
      </c>
      <c r="E48" s="32" t="str">
        <f>"To: "&amp;VLOOKUP(E41,trains!$A$2:$I$49,5)</f>
        <v>To: Haslingen</v>
      </c>
      <c r="F48" s="32" t="str">
        <f>"To: "&amp;VLOOKUP(F41,trains!$A$2:$I$49,5)</f>
        <v>To: Haslingen</v>
      </c>
    </row>
    <row r="49" spans="1:6" ht="15">
      <c r="A49" s="43">
        <v>37</v>
      </c>
      <c r="B49" s="43">
        <v>38</v>
      </c>
      <c r="C49" s="43">
        <v>39</v>
      </c>
      <c r="D49" s="43">
        <v>40</v>
      </c>
      <c r="E49" s="43">
        <v>41</v>
      </c>
      <c r="F49" s="43">
        <v>42</v>
      </c>
    </row>
    <row r="50" spans="1:6" ht="15">
      <c r="A50" s="31" t="str">
        <f>VLOOKUP(A49,trains!$A$2:$I$49,9)</f>
        <v>MM 300 + SD24</v>
      </c>
      <c r="B50" s="31" t="str">
        <f>VLOOKUP(B49,trains!$A$2:$I$49,9)</f>
        <v>CSX 1539 + 1560</v>
      </c>
      <c r="C50" s="31" t="str">
        <f>VLOOKUP(C49,trains!$A$2:$I$49,9)</f>
        <v>CSX 2759</v>
      </c>
      <c r="D50" s="31" t="str">
        <f>VLOOKUP(D49,trains!$A$2:$I$49,9)</f>
        <v>CSX 8972</v>
      </c>
      <c r="E50" s="31" t="str">
        <f>VLOOKUP(E49,trains!$A$2:$I$49,9)</f>
        <v>DRGW GP30/GP60</v>
      </c>
      <c r="F50" s="31" t="str">
        <f>VLOOKUP(F49,trains!$A$2:$I$49,9)</f>
        <v>ABERDEEN &amp; ROCKFISH</v>
      </c>
    </row>
    <row r="51" spans="1:6" ht="15">
      <c r="A51" s="31"/>
      <c r="B51" s="31"/>
      <c r="C51" s="31"/>
      <c r="D51" s="31"/>
      <c r="E51" s="31"/>
      <c r="F51" s="31"/>
    </row>
    <row r="52" spans="1:6" ht="15">
      <c r="A52" s="34"/>
      <c r="B52" s="34"/>
      <c r="C52" s="34"/>
      <c r="D52" s="34"/>
      <c r="E52" s="34"/>
      <c r="F52" s="34"/>
    </row>
    <row r="53" spans="1:6" ht="15">
      <c r="A53" s="33" t="str">
        <f>"Train No. "&amp;VLOOKUP(A49,trains!$A$2:$I$49,2)</f>
        <v>Train No. XRR 955</v>
      </c>
      <c r="B53" s="33" t="str">
        <f>"Train No. "&amp;VLOOKUP(B49,trains!$A$2:$I$49,2)</f>
        <v>Train No. CSX 981</v>
      </c>
      <c r="C53" s="33" t="str">
        <f>"Train No. "&amp;VLOOKUP(C49,trains!$A$2:$I$49,2)</f>
        <v>Train No. CSX 991</v>
      </c>
      <c r="D53" s="33" t="str">
        <f>"Train No. "&amp;VLOOKUP(D49,trains!$A$2:$I$49,2)</f>
        <v>Train No. CSX 992</v>
      </c>
      <c r="E53" s="33" t="str">
        <f>"Train No. "&amp;VLOOKUP(E49,trains!$A$2:$I$49,2)</f>
        <v>Train No. XRR 970</v>
      </c>
      <c r="F53" s="33" t="str">
        <f>"Train No. "&amp;VLOOKUP(F49,trains!$A$2:$I$49,2)</f>
        <v>Train No. XRR 971</v>
      </c>
    </row>
    <row r="54" spans="1:6" ht="15">
      <c r="A54" s="30" t="str">
        <f>VLOOKUP(A49,trains!$A$2:$I$49,3)</f>
        <v>XRR Interchange Special</v>
      </c>
      <c r="B54" s="30" t="str">
        <f>VLOOKUP(B49,trains!$A$2:$I$49,3)</f>
        <v>CSX Interchange Special</v>
      </c>
      <c r="C54" s="30" t="str">
        <f>VLOOKUP(C49,trains!$A$2:$I$49,3)</f>
        <v>CSX Local</v>
      </c>
      <c r="D54" s="30" t="str">
        <f>VLOOKUP(D49,trains!$A$2:$I$49,3)</f>
        <v>CSX Local</v>
      </c>
      <c r="E54" s="30" t="str">
        <f>VLOOKUP(E49,trains!$A$2:$I$49,3)</f>
        <v>XRR Local</v>
      </c>
      <c r="F54" s="30" t="str">
        <f>VLOOKUP(F49,trains!$A$2:$I$49,3)</f>
        <v>XRR Local</v>
      </c>
    </row>
    <row r="55" spans="1:6" ht="15">
      <c r="A55" s="31" t="str">
        <f>"From: "&amp;VLOOKUP(A49,trains!$A$2:$I$49,4)</f>
        <v>From: Whitehall Yard</v>
      </c>
      <c r="B55" s="31" t="str">
        <f>"From: "&amp;VLOOKUP(B49,trains!$A$2:$I$49,4)</f>
        <v>From: Haslingen</v>
      </c>
      <c r="C55" s="31" t="str">
        <f>"From: "&amp;VLOOKUP(C49,trains!$A$2:$I$49,4)</f>
        <v>From: Watkins</v>
      </c>
      <c r="D55" s="31" t="str">
        <f>"From: "&amp;VLOOKUP(D49,trains!$A$2:$I$49,4)</f>
        <v>From: Watkins</v>
      </c>
      <c r="E55" s="31" t="str">
        <f>"From: "&amp;VLOOKUP(E49,trains!$A$2:$I$49,4)</f>
        <v>From: Haslingen</v>
      </c>
      <c r="F55" s="31" t="str">
        <f>"From: "&amp;VLOOKUP(F49,trains!$A$2:$I$49,4)</f>
        <v>From: Haslingen</v>
      </c>
    </row>
    <row r="56" spans="1:6" ht="15.75" thickBot="1">
      <c r="A56" s="32" t="str">
        <f>"To: "&amp;VLOOKUP(A49,trains!$A$2:$I$49,5)</f>
        <v>To: Whitehall Yard</v>
      </c>
      <c r="B56" s="32" t="str">
        <f>"To: "&amp;VLOOKUP(B49,trains!$A$2:$I$49,5)</f>
        <v>To: Haslingen</v>
      </c>
      <c r="C56" s="32" t="str">
        <f>"To: "&amp;VLOOKUP(C49,trains!$A$2:$I$49,5)</f>
        <v>To: Watkins</v>
      </c>
      <c r="D56" s="32" t="str">
        <f>"To: "&amp;VLOOKUP(D49,trains!$A$2:$I$49,5)</f>
        <v>To: Watkins</v>
      </c>
      <c r="E56" s="32" t="str">
        <f>"To: "&amp;VLOOKUP(E49,trains!$A$2:$I$49,5)</f>
        <v>To: Haslingen</v>
      </c>
      <c r="F56" s="32" t="str">
        <f>"To: "&amp;VLOOKUP(F49,trains!$A$2:$I$49,5)</f>
        <v>To: Haslingen</v>
      </c>
    </row>
    <row r="57" spans="1:6" ht="15">
      <c r="A57" s="43">
        <v>43</v>
      </c>
      <c r="B57" s="43">
        <v>44</v>
      </c>
      <c r="C57" s="43">
        <v>45</v>
      </c>
      <c r="D57" s="43">
        <v>46</v>
      </c>
      <c r="E57" s="43">
        <v>47</v>
      </c>
      <c r="F57" s="43">
        <v>48</v>
      </c>
    </row>
    <row r="58" spans="1:6" ht="15">
      <c r="A58" s="31" t="str">
        <f>VLOOKUP(A57,trains!$A$2:$I$49,9)</f>
        <v>Maryland Midland                                GP38-3/SD24</v>
      </c>
      <c r="B58" s="31" t="str">
        <f>VLOOKUP(B57,trains!$A$2:$I$49,9)</f>
        <v>none</v>
      </c>
      <c r="C58" s="31">
        <f>VLOOKUP(C57,trains!$A$2:$I$49,9)</f>
        <v>0</v>
      </c>
      <c r="D58" s="31">
        <f>VLOOKUP(D57,trains!$A$2:$I$49,9)</f>
        <v>0</v>
      </c>
      <c r="E58" s="31">
        <f>VLOOKUP(E57,trains!$A$2:$I$49,9)</f>
        <v>0</v>
      </c>
      <c r="F58" s="31">
        <f>VLOOKUP(F57,trains!$A$2:$I$49,9)</f>
        <v>0</v>
      </c>
    </row>
    <row r="59" spans="1:6" ht="15">
      <c r="A59" s="31"/>
      <c r="B59" s="31"/>
      <c r="C59" s="31"/>
      <c r="D59" s="31"/>
      <c r="E59" s="31"/>
      <c r="F59" s="31"/>
    </row>
    <row r="60" spans="1:6" ht="15">
      <c r="A60" s="34"/>
      <c r="B60" s="34"/>
      <c r="C60" s="34"/>
      <c r="D60" s="34"/>
      <c r="E60" s="34"/>
      <c r="F60" s="34"/>
    </row>
    <row r="61" spans="1:6" ht="15">
      <c r="A61" s="33" t="str">
        <f>"Train No. "&amp;VLOOKUP(A57,trains!$A$2:$I$49,2)</f>
        <v>Train No. XRR 972</v>
      </c>
      <c r="B61" s="33" t="str">
        <f>"Train No. "&amp;VLOOKUP(B57,trains!$A$2:$I$49,2)</f>
        <v>Train No. </v>
      </c>
      <c r="C61" s="33" t="str">
        <f>"Train No. "&amp;VLOOKUP(C57,trains!$A$2:$I$49,2)</f>
        <v>Train No. </v>
      </c>
      <c r="D61" s="33" t="str">
        <f>"Train No. "&amp;VLOOKUP(D57,trains!$A$2:$I$49,2)</f>
        <v>Train No. </v>
      </c>
      <c r="E61" s="33" t="str">
        <f>"Train No. "&amp;VLOOKUP(E57,trains!$A$2:$I$49,2)</f>
        <v>Train No. </v>
      </c>
      <c r="F61" s="33" t="str">
        <f>"Train No. "&amp;VLOOKUP(F57,trains!$A$2:$I$49,2)</f>
        <v>Train No. </v>
      </c>
    </row>
    <row r="62" spans="1:6" ht="15">
      <c r="A62" s="30" t="str">
        <f>VLOOKUP(A57,trains!$A$2:$I$49,3)</f>
        <v>XRR Local</v>
      </c>
      <c r="B62" s="30" t="str">
        <f>VLOOKUP(B57,trains!$A$2:$I$49,3)</f>
        <v>Dispatcher</v>
      </c>
      <c r="C62" s="30">
        <f>VLOOKUP(C57,trains!$A$2:$I$49,3)</f>
        <v>0</v>
      </c>
      <c r="D62" s="30">
        <f>VLOOKUP(D57,trains!$A$2:$I$49,3)</f>
        <v>0</v>
      </c>
      <c r="E62" s="30">
        <f>VLOOKUP(E57,trains!$A$2:$I$49,3)</f>
        <v>0</v>
      </c>
      <c r="F62" s="30">
        <f>VLOOKUP(F57,trains!$A$2:$I$49,3)</f>
        <v>0</v>
      </c>
    </row>
    <row r="63" spans="1:6" ht="15">
      <c r="A63" s="31" t="str">
        <f>"From: "&amp;VLOOKUP(A57,trains!$A$2:$I$49,4)</f>
        <v>From: Haslingen</v>
      </c>
      <c r="B63" s="31" t="str">
        <f>"From: "&amp;VLOOKUP(B57,trains!$A$2:$I$49,4)</f>
        <v>From: Dispatchers Desk</v>
      </c>
      <c r="C63" s="31" t="str">
        <f>"From: "&amp;VLOOKUP(C57,trains!$A$2:$I$49,4)</f>
        <v>From: </v>
      </c>
      <c r="D63" s="31" t="str">
        <f>"From: "&amp;VLOOKUP(D57,trains!$A$2:$I$49,4)</f>
        <v>From: </v>
      </c>
      <c r="E63" s="31" t="str">
        <f>"From: "&amp;VLOOKUP(E57,trains!$A$2:$I$49,4)</f>
        <v>From: </v>
      </c>
      <c r="F63" s="31" t="str">
        <f>"From: "&amp;VLOOKUP(F57,trains!$A$2:$I$49,4)</f>
        <v>From: </v>
      </c>
    </row>
    <row r="64" spans="1:6" ht="15.75" thickBot="1">
      <c r="A64" s="32" t="str">
        <f>"To: "&amp;VLOOKUP(A57,trains!$A$2:$I$49,5)</f>
        <v>To: Haslingen</v>
      </c>
      <c r="B64" s="32" t="str">
        <f>"To: "&amp;VLOOKUP(B57,trains!$A$2:$I$49,5)</f>
        <v>To: Dispatchers Desk</v>
      </c>
      <c r="C64" s="32" t="str">
        <f>"To: "&amp;VLOOKUP(C57,trains!$A$2:$I$49,5)</f>
        <v>To: </v>
      </c>
      <c r="D64" s="32" t="str">
        <f>"To: "&amp;VLOOKUP(D57,trains!$A$2:$I$49,5)</f>
        <v>To: </v>
      </c>
      <c r="E64" s="32" t="str">
        <f>"To: "&amp;VLOOKUP(E57,trains!$A$2:$I$49,5)</f>
        <v>To: </v>
      </c>
      <c r="F64" s="32" t="str">
        <f>"To: "&amp;VLOOKUP(F57,trains!$A$2:$I$49,5)</f>
        <v>To: </v>
      </c>
    </row>
  </sheetData>
  <sheetProtection/>
  <printOptions horizontalCentered="1" verticalCentered="1"/>
  <pageMargins left="0.3937007874015748" right="0.3937007874015748" top="0.3937007874015748" bottom="0.3937007874015748" header="0.31496062992125984" footer="0.31496062992125984"/>
  <pageSetup fitToHeight="0" fitToWidth="1" horizontalDpi="600" verticalDpi="600" orientation="landscape" paperSize="9" scale="80" r:id="rId1"/>
  <rowBreaks count="1" manualBreakCount="1">
    <brk id="3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80"/>
  <sheetViews>
    <sheetView zoomScale="96" zoomScaleNormal="96" zoomScalePageLayoutView="0" workbookViewId="0" topLeftCell="A1">
      <selection activeCell="A81" sqref="A81"/>
    </sheetView>
  </sheetViews>
  <sheetFormatPr defaultColWidth="11.421875" defaultRowHeight="15"/>
  <cols>
    <col min="1" max="6" width="28.7109375" style="18" customWidth="1"/>
    <col min="7" max="16384" width="11.421875" style="18" customWidth="1"/>
  </cols>
  <sheetData>
    <row r="1" spans="1:6" ht="35.25" customHeight="1" thickTop="1">
      <c r="A1" s="16" t="s">
        <v>76</v>
      </c>
      <c r="B1" s="17"/>
      <c r="C1" s="17"/>
      <c r="D1" s="17"/>
      <c r="E1" s="17"/>
      <c r="F1" s="17"/>
    </row>
    <row r="2" spans="1:6" s="20" customFormat="1" ht="12.75">
      <c r="A2" s="33" t="str">
        <f>"Train No. "&amp;VLOOKUP(A9,trains!$A$2:$I$49,2)</f>
        <v>Train No. 1024</v>
      </c>
      <c r="B2" s="33" t="str">
        <f>"Train No. "&amp;VLOOKUP(B9,trains!$A$2:$I$49,2)</f>
        <v>Train No. XRR 201</v>
      </c>
      <c r="C2" s="33" t="str">
        <f>"Train No. "&amp;VLOOKUP(C9,trains!$A$2:$I$49,2)</f>
        <v>Train No. XRR 202</v>
      </c>
      <c r="D2" s="33" t="str">
        <f>"Train No. "&amp;VLOOKUP(D9,trains!$A$2:$I$49,2)</f>
        <v>Train No. 1103</v>
      </c>
      <c r="E2" s="33" t="str">
        <f>"Train No. "&amp;VLOOKUP(E9,trains!$A$2:$I$49,2)</f>
        <v>Train No. 502</v>
      </c>
      <c r="F2" s="33" t="str">
        <f>"Train No. "&amp;VLOOKUP(F9,trains!$A$2:$I$49,2)</f>
        <v>Train No. CSX 223</v>
      </c>
    </row>
    <row r="3" spans="1:6" s="21" customFormat="1" ht="12.75">
      <c r="A3" s="30" t="str">
        <f>VLOOKUP(A9,trains!$A$2:$I$49,3)</f>
        <v>Tri Rail Morning Passenger</v>
      </c>
      <c r="B3" s="30" t="str">
        <f>VLOOKUP(B9,trains!$A$2:$I$49,3)</f>
        <v>XRR Early Bird West</v>
      </c>
      <c r="C3" s="30" t="str">
        <f>VLOOKUP(C9,trains!$A$2:$I$49,3)</f>
        <v>XRR Early Bird East</v>
      </c>
      <c r="D3" s="30" t="str">
        <f>VLOOKUP(D9,trains!$A$2:$I$49,3)</f>
        <v>CNW Comuter</v>
      </c>
      <c r="E3" s="30" t="str">
        <f>VLOOKUP(E9,trains!$A$2:$I$49,3)</f>
        <v>Container Xpress</v>
      </c>
      <c r="F3" s="30" t="str">
        <f>VLOOKUP(F9,trains!$A$2:$I$49,3)</f>
        <v>CSX Morning Star South</v>
      </c>
    </row>
    <row r="4" spans="1:6" s="22" customFormat="1" ht="12.75">
      <c r="A4" s="31" t="str">
        <f>"From: "&amp;VLOOKUP(A9,trains!$A$2:$I$49,4)</f>
        <v>From: Sarah Creek Yard</v>
      </c>
      <c r="B4" s="31" t="str">
        <f>"From: "&amp;VLOOKUP(B9,trains!$A$2:$I$49,4)</f>
        <v>From: Erehwyna Yard</v>
      </c>
      <c r="C4" s="31" t="str">
        <f>"From: "&amp;VLOOKUP(C9,trains!$A$2:$I$49,4)</f>
        <v>From: Sarah Creek Yard</v>
      </c>
      <c r="D4" s="31" t="str">
        <f>"From: "&amp;VLOOKUP(D9,trains!$A$2:$I$49,4)</f>
        <v>From: Moonrise Yard</v>
      </c>
      <c r="E4" s="31" t="str">
        <f>"From: "&amp;VLOOKUP(E9,trains!$A$2:$I$49,4)</f>
        <v>From: Parkwater Yard</v>
      </c>
      <c r="F4" s="31" t="str">
        <f>"From: "&amp;VLOOKUP(F9,trains!$A$2:$I$49,4)</f>
        <v>From: Moonrise Yard</v>
      </c>
    </row>
    <row r="5" spans="1:6" s="22" customFormat="1" ht="12.75">
      <c r="A5" s="31" t="str">
        <f>"To: "&amp;VLOOKUP(A9,trains!$A$2:$I$49,5)</f>
        <v>To: Erehwyna Yard</v>
      </c>
      <c r="B5" s="31" t="str">
        <f>"To: "&amp;VLOOKUP(B9,trains!$A$2:$I$49,5)</f>
        <v>To: Sarah Creek Yard</v>
      </c>
      <c r="C5" s="31" t="str">
        <f>"To: "&amp;VLOOKUP(C9,trains!$A$2:$I$49,5)</f>
        <v>To: Erehwyna Yard</v>
      </c>
      <c r="D5" s="31" t="str">
        <f>"To: "&amp;VLOOKUP(D9,trains!$A$2:$I$49,5)</f>
        <v>To: Parkwater Yard</v>
      </c>
      <c r="E5" s="31" t="str">
        <f>"To: "&amp;VLOOKUP(E9,trains!$A$2:$I$49,5)</f>
        <v>To: Erehwyna Yard</v>
      </c>
      <c r="F5" s="31" t="str">
        <f>"To: "&amp;VLOOKUP(F9,trains!$A$2:$I$49,5)</f>
        <v>To: Parkwater Yard</v>
      </c>
    </row>
    <row r="6" spans="1:6" s="24" customFormat="1" ht="12.75">
      <c r="A6" s="23"/>
      <c r="B6" s="23"/>
      <c r="C6" s="23"/>
      <c r="D6" s="23"/>
      <c r="E6" s="23"/>
      <c r="F6" s="23"/>
    </row>
    <row r="7" spans="1:6" s="25" customFormat="1" ht="182.25" customHeight="1">
      <c r="A7" s="45" t="str">
        <f>VLOOKUP(A9,trains!$A$2:$I$49,6)</f>
        <v>Stop in every Station on your turn for 2 Minutes (Haslingen, SF Depot, Whitehall, Appalosa Junction)</v>
      </c>
      <c r="B7" s="45" t="str">
        <f>VLOOKUP(B9,trains!$A$2:$I$49,6)</f>
        <v>Bring cars to Haslingen, pick up cars to your direction</v>
      </c>
      <c r="C7" s="45" t="str">
        <f>VLOOKUP(C9,trains!$A$2:$I$49,6)</f>
        <v>Bring cars to Haslingen, pick up cars to your direction.</v>
      </c>
      <c r="D7" s="45" t="str">
        <f>VLOOKUP(D9,trains!$A$2:$I$49,6)</f>
        <v>Stop in every Station on your turn for 2 Minutes (Lazy Creek Mining, Fremont Branch, Whitehall, SF Depot, Chatteris)</v>
      </c>
      <c r="E7" s="45" t="str">
        <f>VLOOKUP(E9,trains!$A$2:$I$49,6)</f>
        <v>Fast fright throu</v>
      </c>
      <c r="F7" s="45" t="str">
        <f>VLOOKUP(F9,trains!$A$2:$I$49,6)</f>
        <v>Bring cars to Yard Extension, pick up cars to your direction</v>
      </c>
    </row>
    <row r="8" spans="1:6" s="55" customFormat="1" ht="14.25">
      <c r="A8" s="54"/>
      <c r="B8" s="54" t="s">
        <v>229</v>
      </c>
      <c r="C8" s="54" t="s">
        <v>231</v>
      </c>
      <c r="D8" s="54"/>
      <c r="E8" s="54"/>
      <c r="F8" s="54" t="s">
        <v>228</v>
      </c>
    </row>
    <row r="9" spans="1:6" s="24" customFormat="1" ht="18.75" customHeight="1">
      <c r="A9" s="19">
        <v>1</v>
      </c>
      <c r="B9" s="19">
        <v>2</v>
      </c>
      <c r="C9" s="19">
        <v>3</v>
      </c>
      <c r="D9" s="19">
        <v>4</v>
      </c>
      <c r="E9" s="19">
        <v>5</v>
      </c>
      <c r="F9" s="19">
        <v>6</v>
      </c>
    </row>
    <row r="10" spans="1:6" s="24" customFormat="1" ht="13.5" thickBot="1">
      <c r="A10" s="23"/>
      <c r="B10" s="23"/>
      <c r="C10" s="23"/>
      <c r="D10" s="23"/>
      <c r="E10" s="23"/>
      <c r="F10" s="23"/>
    </row>
    <row r="11" spans="1:6" ht="35.25" customHeight="1" thickTop="1">
      <c r="A11" s="26"/>
      <c r="B11" s="26"/>
      <c r="C11" s="26"/>
      <c r="D11" s="26"/>
      <c r="E11" s="26"/>
      <c r="F11" s="26"/>
    </row>
    <row r="12" spans="1:6" s="20" customFormat="1" ht="12.75">
      <c r="A12" s="33" t="str">
        <f>"Train No. "&amp;VLOOKUP(A19,trains!$A$2:$I$49,2)</f>
        <v>Train No. CSX 224</v>
      </c>
      <c r="B12" s="33" t="str">
        <f>"Train No. "&amp;VLOOKUP(B19,trains!$A$2:$I$49,2)</f>
        <v>Train No. 1201/1202</v>
      </c>
      <c r="C12" s="33" t="str">
        <f>"Train No. "&amp;VLOOKUP(C19,trains!$A$2:$I$49,2)</f>
        <v>Train No. CSX 437</v>
      </c>
      <c r="D12" s="33" t="str">
        <f>"Train No. "&amp;VLOOKUP(D19,trains!$A$2:$I$49,2)</f>
        <v>Train No. 777</v>
      </c>
      <c r="E12" s="33" t="str">
        <f>"Train No. "&amp;VLOOKUP(E19,trains!$A$2:$I$49,2)</f>
        <v>Train No. 787</v>
      </c>
      <c r="F12" s="33" t="str">
        <f>"Train No. "&amp;VLOOKUP(F19,trains!$A$2:$I$49,2)</f>
        <v>Train No. 432 / 433</v>
      </c>
    </row>
    <row r="13" spans="1:6" s="21" customFormat="1" ht="12.75">
      <c r="A13" s="30" t="str">
        <f>VLOOKUP(A19,trains!$A$2:$I$49,3)</f>
        <v>CSX Morning Star North</v>
      </c>
      <c r="B13" s="30" t="str">
        <f>VLOOKUP(B19,trains!$A$2:$I$49,3)</f>
        <v>NMRA Special Visiting Train</v>
      </c>
      <c r="C13" s="30" t="str">
        <f>VLOOKUP(C19,trains!$A$2:$I$49,3)</f>
        <v>CSX Morning Coal Extra</v>
      </c>
      <c r="D13" s="30" t="str">
        <f>VLOOKUP(D19,trains!$A$2:$I$49,3)</f>
        <v>Milwaukee Cars Special</v>
      </c>
      <c r="E13" s="30" t="str">
        <f>VLOOKUP(E19,trains!$A$2:$I$49,3)</f>
        <v>Long Boxes Special</v>
      </c>
      <c r="F13" s="30" t="str">
        <f>VLOOKUP(F19,trains!$A$2:$I$49,3)</f>
        <v>Steel Special</v>
      </c>
    </row>
    <row r="14" spans="1:6" s="22" customFormat="1" ht="12.75">
      <c r="A14" s="31" t="str">
        <f>"From: "&amp;VLOOKUP(A19,trains!$A$2:$I$49,4)</f>
        <v>From: Parkwater Yard</v>
      </c>
      <c r="B14" s="31" t="str">
        <f>"From: "&amp;VLOOKUP(B19,trains!$A$2:$I$49,4)</f>
        <v>From: Moonrise Yard</v>
      </c>
      <c r="C14" s="31" t="str">
        <f>"From: "&amp;VLOOKUP(C19,trains!$A$2:$I$49,4)</f>
        <v>From: Moonrise Yard</v>
      </c>
      <c r="D14" s="31" t="str">
        <f>"From: "&amp;VLOOKUP(D19,trains!$A$2:$I$49,4)</f>
        <v>From: Moonrise Yard</v>
      </c>
      <c r="E14" s="31" t="str">
        <f>"From: "&amp;VLOOKUP(E19,trains!$A$2:$I$49,4)</f>
        <v>From: Sarah Creek Yard</v>
      </c>
      <c r="F14" s="31" t="str">
        <f>"From: "&amp;VLOOKUP(F19,trains!$A$2:$I$49,4)</f>
        <v>From: Erehwyna Yard</v>
      </c>
    </row>
    <row r="15" spans="1:6" s="22" customFormat="1" ht="12.75">
      <c r="A15" s="31" t="str">
        <f>"To: "&amp;VLOOKUP(A19,trains!$A$2:$I$49,5)</f>
        <v>To: Moonrise Yard</v>
      </c>
      <c r="B15" s="31" t="str">
        <f>"To: "&amp;VLOOKUP(B19,trains!$A$2:$I$49,5)</f>
        <v>To: Moonrise Yard</v>
      </c>
      <c r="C15" s="31" t="str">
        <f>"To: "&amp;VLOOKUP(C19,trains!$A$2:$I$49,5)</f>
        <v>To: Parkwater Yard</v>
      </c>
      <c r="D15" s="31" t="str">
        <f>"To: "&amp;VLOOKUP(D19,trains!$A$2:$I$49,5)</f>
        <v>To: Sarah Creek Yard</v>
      </c>
      <c r="E15" s="31" t="str">
        <f>"To: "&amp;VLOOKUP(E19,trains!$A$2:$I$49,5)</f>
        <v>To: Moonrise Yard</v>
      </c>
      <c r="F15" s="31" t="str">
        <f>"To: "&amp;VLOOKUP(F19,trains!$A$2:$I$49,5)</f>
        <v>To: Erehwyna Yard</v>
      </c>
    </row>
    <row r="16" spans="1:6" ht="12.75">
      <c r="A16" s="23"/>
      <c r="B16" s="23"/>
      <c r="C16" s="23"/>
      <c r="D16" s="23"/>
      <c r="E16" s="23"/>
      <c r="F16" s="23"/>
    </row>
    <row r="17" spans="1:6" s="25" customFormat="1" ht="182.25" customHeight="1">
      <c r="A17" s="45" t="str">
        <f>VLOOKUP(A19,trains!$A$2:$I$49,6)</f>
        <v>Bring cars to Yard Extension, pick up cars to your direction.</v>
      </c>
      <c r="B17" s="45" t="str">
        <f>VLOOKUP(B19,trains!$A$2:$I$49,6)</f>
        <v>Bring your NMRA visiting group to ALL Stations and Yards! Stop in every Station 1 minute. First drive from Moonrise Yard to Yard Extension, cahnge the direction and drive to Claze, change your direction and drive to Colorado Cement, change your direction, drive to Whitehall Yard and drive to Burney and Homestead, drive back to Moonrise Yard.</v>
      </c>
      <c r="C17" s="45" t="str">
        <f>VLOOKUP(C19,trains!$A$2:$I$49,6)</f>
        <v>Bring emty cars to the coal mines. Pick up all coal cars at Lazy Creek Mining, Haysi, Fremont Branch, leave cars in Whitehall (for Haslingen and Burney) bring all other cars to Parkwater Yard</v>
      </c>
      <c r="D17" s="45" t="str">
        <f>VLOOKUP(D19,trains!$A$2:$I$49,6)</f>
        <v>Fast fright throu</v>
      </c>
      <c r="E17" s="45" t="str">
        <f>VLOOKUP(E19,trains!$A$2:$I$49,6)</f>
        <v>Fast fright throu</v>
      </c>
      <c r="F17" s="45" t="str">
        <f>VLOOKUP(F19,trains!$A$2:$I$49,6)</f>
        <v>Bring the emty steel train to Haslingen and pick up the loaded train and bring it to Erehwyna Yard</v>
      </c>
    </row>
    <row r="18" spans="1:6" s="48" customFormat="1" ht="14.25">
      <c r="A18" s="47" t="s">
        <v>230</v>
      </c>
      <c r="B18" s="47"/>
      <c r="C18" s="47"/>
      <c r="D18" s="47"/>
      <c r="E18" s="47"/>
      <c r="F18" s="47"/>
    </row>
    <row r="19" spans="1:6" ht="12.75">
      <c r="A19" s="28">
        <v>7</v>
      </c>
      <c r="B19" s="28">
        <v>8</v>
      </c>
      <c r="C19" s="28">
        <v>9</v>
      </c>
      <c r="D19" s="28">
        <v>10</v>
      </c>
      <c r="E19" s="28">
        <v>11</v>
      </c>
      <c r="F19" s="28">
        <v>12</v>
      </c>
    </row>
    <row r="20" spans="1:6" ht="13.5" thickBot="1">
      <c r="A20" s="29"/>
      <c r="B20" s="29"/>
      <c r="C20" s="29"/>
      <c r="D20" s="29"/>
      <c r="E20" s="29"/>
      <c r="F20" s="29"/>
    </row>
    <row r="21" spans="1:6" ht="35.25" customHeight="1" thickTop="1">
      <c r="A21" s="26"/>
      <c r="B21" s="26"/>
      <c r="C21" s="26"/>
      <c r="D21" s="26"/>
      <c r="E21" s="26"/>
      <c r="F21" s="26"/>
    </row>
    <row r="22" spans="1:6" s="20" customFormat="1" ht="12.75">
      <c r="A22" s="33" t="str">
        <f>"Train No. "&amp;VLOOKUP(A29,trains!$A$2:$I$49,2)</f>
        <v>Train No. 441 / 442</v>
      </c>
      <c r="B22" s="33" t="str">
        <f>"Train No. "&amp;VLOOKUP(B29,trains!$A$2:$I$49,2)</f>
        <v>Train No. 1025</v>
      </c>
      <c r="C22" s="33" t="str">
        <f>"Train No. "&amp;VLOOKUP(C29,trains!$A$2:$I$49,2)</f>
        <v>Train No. CSX 211</v>
      </c>
      <c r="D22" s="33" t="str">
        <f>"Train No. "&amp;VLOOKUP(D29,trains!$A$2:$I$49,2)</f>
        <v>Train No. 451 / 452</v>
      </c>
      <c r="E22" s="33" t="str">
        <f>"Train No. "&amp;VLOOKUP(E29,trains!$A$2:$I$49,2)</f>
        <v>Train No. XRR 212</v>
      </c>
      <c r="F22" s="33" t="str">
        <f>"Train No. "&amp;VLOOKUP(F29,trains!$A$2:$I$49,2)</f>
        <v>Train No. CSX 438</v>
      </c>
    </row>
    <row r="23" spans="1:6" s="21" customFormat="1" ht="12.75">
      <c r="A23" s="30" t="str">
        <f>VLOOKUP(A29,trains!$A$2:$I$49,3)</f>
        <v>Bottle Train Special</v>
      </c>
      <c r="B23" s="30" t="str">
        <f>VLOOKUP(B29,trains!$A$2:$I$49,3)</f>
        <v>Tri Rail Evening Passenger</v>
      </c>
      <c r="C23" s="30" t="str">
        <f>VLOOKUP(C29,trains!$A$2:$I$49,3)</f>
        <v>CSX High Noon Transfer South</v>
      </c>
      <c r="D23" s="30" t="str">
        <f>VLOOKUP(D29,trains!$A$2:$I$49,3)</f>
        <v>Burney Wood Special</v>
      </c>
      <c r="E23" s="30" t="str">
        <f>VLOOKUP(E29,trains!$A$2:$I$49,3)</f>
        <v>XRR High Noon Transfer East</v>
      </c>
      <c r="F23" s="30" t="str">
        <f>VLOOKUP(F29,trains!$A$2:$I$49,3)</f>
        <v>CSX Evening Coal Extra</v>
      </c>
    </row>
    <row r="24" spans="1:6" s="22" customFormat="1" ht="12.75">
      <c r="A24" s="31" t="str">
        <f>"From: "&amp;VLOOKUP(A29,trains!$A$2:$I$49,4)</f>
        <v>From: Moonrise Yard</v>
      </c>
      <c r="B24" s="31" t="str">
        <f>"From: "&amp;VLOOKUP(B29,trains!$A$2:$I$49,4)</f>
        <v>From: Erehwyna Yard</v>
      </c>
      <c r="C24" s="31" t="str">
        <f>"From: "&amp;VLOOKUP(C29,trains!$A$2:$I$49,4)</f>
        <v>From: Moonrise Yard</v>
      </c>
      <c r="D24" s="31" t="str">
        <f>"From: "&amp;VLOOKUP(D29,trains!$A$2:$I$49,4)</f>
        <v>From: Erehwyna Yard</v>
      </c>
      <c r="E24" s="31" t="str">
        <f>"From: "&amp;VLOOKUP(E29,trains!$A$2:$I$49,4)</f>
        <v>From: Sarah Creek Yard</v>
      </c>
      <c r="F24" s="31" t="str">
        <f>"From: "&amp;VLOOKUP(F29,trains!$A$2:$I$49,4)</f>
        <v>From: Parkwater Yard</v>
      </c>
    </row>
    <row r="25" spans="1:6" s="22" customFormat="1" ht="12.75">
      <c r="A25" s="31" t="str">
        <f>"To: "&amp;VLOOKUP(A29,trains!$A$2:$I$49,5)</f>
        <v>To: Moonrise Yard</v>
      </c>
      <c r="B25" s="31" t="str">
        <f>"To: "&amp;VLOOKUP(B29,trains!$A$2:$I$49,5)</f>
        <v>To: Sarah Creek Yard</v>
      </c>
      <c r="C25" s="31" t="str">
        <f>"To: "&amp;VLOOKUP(C29,trains!$A$2:$I$49,5)</f>
        <v>To: Parkwater Yard</v>
      </c>
      <c r="D25" s="31" t="str">
        <f>"To: "&amp;VLOOKUP(D29,trains!$A$2:$I$49,5)</f>
        <v>To: Erehwyna Yard</v>
      </c>
      <c r="E25" s="31" t="str">
        <f>"To: "&amp;VLOOKUP(E29,trains!$A$2:$I$49,5)</f>
        <v>To: Erehwyna Yard</v>
      </c>
      <c r="F25" s="31" t="str">
        <f>"To: "&amp;VLOOKUP(F29,trains!$A$2:$I$49,5)</f>
        <v>To: Moonrise Yard</v>
      </c>
    </row>
    <row r="26" spans="1:6" ht="12.75">
      <c r="A26" s="23"/>
      <c r="B26" s="23"/>
      <c r="C26" s="23"/>
      <c r="D26" s="23"/>
      <c r="E26" s="23"/>
      <c r="F26" s="23"/>
    </row>
    <row r="27" spans="1:6" s="25" customFormat="1" ht="182.25" customHeight="1">
      <c r="A27" s="45" t="str">
        <f>VLOOKUP(A29,trains!$A$2:$I$49,6)</f>
        <v>Bring the Bottle Train to Haslingen, emtys the bottles and run back to Moonrise Yard </v>
      </c>
      <c r="B27" s="45" t="str">
        <f>VLOOKUP(B29,trains!$A$2:$I$49,6)</f>
        <v>Stop in every Station on your turn for 2 Minutes (Appalosa Junction, Whitehall, SF Depot, Haslingen)</v>
      </c>
      <c r="C27" s="45" t="str">
        <f>VLOOKUP(C29,trains!$A$2:$I$49,6)</f>
        <v>Bring cars to Yard Extension, pick up cars to your direction</v>
      </c>
      <c r="D27" s="45" t="str">
        <f>VLOOKUP(D29,trains!$A$2:$I$49,6)</f>
        <v>Bring cars to Burney Yard, exchange with emty Woodchips and Logcars. </v>
      </c>
      <c r="E27" s="45" t="str">
        <f>VLOOKUP(E29,trains!$A$2:$I$49,6)</f>
        <v>Bring cars to Haslingen, pick up cars to your direction.</v>
      </c>
      <c r="F27" s="45" t="str">
        <f>VLOOKUP(F29,trains!$A$2:$I$49,6)</f>
        <v>Bring emty cars to the coal mines. Pick up all coal cars at Lazy Creek Mining, Haysi, Fremont Branch, leave cars in Whitehall (for Haslingen and Burney) bring all other cars to Moonrise Yard</v>
      </c>
    </row>
    <row r="28" spans="1:6" s="48" customFormat="1" ht="14.25">
      <c r="A28" s="47"/>
      <c r="B28" s="47"/>
      <c r="C28" s="47" t="s">
        <v>228</v>
      </c>
      <c r="D28" s="47"/>
      <c r="E28" s="47" t="s">
        <v>231</v>
      </c>
      <c r="F28" s="47"/>
    </row>
    <row r="29" spans="1:6" ht="12.75">
      <c r="A29" s="28">
        <v>13</v>
      </c>
      <c r="B29" s="28">
        <v>14</v>
      </c>
      <c r="C29" s="28">
        <v>15</v>
      </c>
      <c r="D29" s="28">
        <v>16</v>
      </c>
      <c r="E29" s="28">
        <v>17</v>
      </c>
      <c r="F29" s="28">
        <v>18</v>
      </c>
    </row>
    <row r="30" spans="1:6" ht="13.5" thickBot="1">
      <c r="A30" s="29"/>
      <c r="B30" s="29"/>
      <c r="C30" s="29"/>
      <c r="D30" s="29"/>
      <c r="E30" s="29"/>
      <c r="F30" s="29"/>
    </row>
    <row r="31" spans="1:6" ht="35.25" customHeight="1" thickTop="1">
      <c r="A31" s="26"/>
      <c r="B31" s="26"/>
      <c r="C31" s="26"/>
      <c r="D31" s="26"/>
      <c r="E31" s="26"/>
      <c r="F31" s="26"/>
    </row>
    <row r="32" spans="1:6" s="20" customFormat="1" ht="12.75">
      <c r="A32" s="33" t="str">
        <f>"Train No. "&amp;VLOOKUP(A39,trains!$A$2:$I$49,2)</f>
        <v>Train No. 778</v>
      </c>
      <c r="B32" s="33" t="str">
        <f>"Train No. "&amp;VLOOKUP(B39,trains!$A$2:$I$49,2)</f>
        <v>Train No. 788</v>
      </c>
      <c r="C32" s="33" t="str">
        <f>"Train No. "&amp;VLOOKUP(C39,trains!$A$2:$I$49,2)</f>
        <v>Train No. 1032</v>
      </c>
      <c r="D32" s="33" t="str">
        <f>"Train No. "&amp;VLOOKUP(D39,trains!$A$2:$I$49,2)</f>
        <v>Train No. 999</v>
      </c>
      <c r="E32" s="33" t="str">
        <f>"Train No. "&amp;VLOOKUP(E39,trains!$A$2:$I$49,2)</f>
        <v>Train No. 503</v>
      </c>
      <c r="F32" s="33" t="str">
        <f>"Train No. "&amp;VLOOKUP(F39,trains!$A$2:$I$49,2)</f>
        <v>Train No. 462 / 463</v>
      </c>
    </row>
    <row r="33" spans="1:6" s="21" customFormat="1" ht="12.75">
      <c r="A33" s="30" t="str">
        <f>VLOOKUP(A39,trains!$A$2:$I$49,3)</f>
        <v>Milwaukee Cars Special</v>
      </c>
      <c r="B33" s="30" t="str">
        <f>VLOOKUP(B39,trains!$A$2:$I$49,3)</f>
        <v>Long Boxes Special</v>
      </c>
      <c r="C33" s="30" t="str">
        <f>VLOOKUP(C39,trains!$A$2:$I$49,3)</f>
        <v>CNW Comuter</v>
      </c>
      <c r="D33" s="30" t="str">
        <f>VLOOKUP(D39,trains!$A$2:$I$49,3)</f>
        <v>Tacoma Switcher</v>
      </c>
      <c r="E33" s="30" t="str">
        <f>VLOOKUP(E39,trains!$A$2:$I$49,3)</f>
        <v>Container Xpress</v>
      </c>
      <c r="F33" s="30" t="str">
        <f>VLOOKUP(F39,trains!$A$2:$I$49,3)</f>
        <v>Scrap Special</v>
      </c>
    </row>
    <row r="34" spans="1:6" s="22" customFormat="1" ht="12.75">
      <c r="A34" s="31" t="str">
        <f>"From: "&amp;VLOOKUP(A39,trains!$A$2:$I$49,4)</f>
        <v>From: Sarah Creek Yard</v>
      </c>
      <c r="B34" s="31" t="str">
        <f>"From: "&amp;VLOOKUP(B39,trains!$A$2:$I$49,4)</f>
        <v>From: Moonrise Yard</v>
      </c>
      <c r="C34" s="31" t="str">
        <f>"From: "&amp;VLOOKUP(C39,trains!$A$2:$I$49,4)</f>
        <v>From: Parkwater Yard</v>
      </c>
      <c r="D34" s="31" t="str">
        <f>"From: "&amp;VLOOKUP(D39,trains!$A$2:$I$49,4)</f>
        <v>From: Tacoma Industries</v>
      </c>
      <c r="E34" s="31" t="str">
        <f>"From: "&amp;VLOOKUP(E39,trains!$A$2:$I$49,4)</f>
        <v>From: Erehwyna Yard</v>
      </c>
      <c r="F34" s="31" t="str">
        <f>"From: "&amp;VLOOKUP(F39,trains!$A$2:$I$49,4)</f>
        <v>From: Sarah Creek Yard</v>
      </c>
    </row>
    <row r="35" spans="1:6" s="22" customFormat="1" ht="12.75">
      <c r="A35" s="31" t="str">
        <f>"To: "&amp;VLOOKUP(A39,trains!$A$2:$I$49,5)</f>
        <v>To: Moonrise Yard</v>
      </c>
      <c r="B35" s="31" t="str">
        <f>"To: "&amp;VLOOKUP(B39,trains!$A$2:$I$49,5)</f>
        <v>To: Sarah Creek Yard</v>
      </c>
      <c r="C35" s="31" t="str">
        <f>"To: "&amp;VLOOKUP(C39,trains!$A$2:$I$49,5)</f>
        <v>To: Moonrise Yard</v>
      </c>
      <c r="D35" s="31" t="str">
        <f>"To: "&amp;VLOOKUP(D39,trains!$A$2:$I$49,5)</f>
        <v>To: Tacoma Industries</v>
      </c>
      <c r="E35" s="31" t="str">
        <f>"To: "&amp;VLOOKUP(E39,trains!$A$2:$I$49,5)</f>
        <v>To: Parkwater Yard</v>
      </c>
      <c r="F35" s="31" t="str">
        <f>"To: "&amp;VLOOKUP(F39,trains!$A$2:$I$49,5)</f>
        <v>To: Sarah Creek Yard</v>
      </c>
    </row>
    <row r="36" spans="1:6" ht="12.75">
      <c r="A36" s="23"/>
      <c r="B36" s="23"/>
      <c r="C36" s="23"/>
      <c r="D36" s="23"/>
      <c r="E36" s="23"/>
      <c r="F36" s="23"/>
    </row>
    <row r="37" spans="1:6" s="25" customFormat="1" ht="182.25" customHeight="1">
      <c r="A37" s="45" t="str">
        <f>VLOOKUP(A39,trains!$A$2:$I$49,6)</f>
        <v>Fast fright throu</v>
      </c>
      <c r="B37" s="45" t="str">
        <f>VLOOKUP(B39,trains!$A$2:$I$49,6)</f>
        <v>Fast fright throu</v>
      </c>
      <c r="C37" s="45" t="str">
        <f>VLOOKUP(C39,trains!$A$2:$I$49,6)</f>
        <v>Stop in every Station on your turn for 2 Minutes (Chatteris, SF Depot, Whitehall, Fremont Branch, Lazy Creek Mining)</v>
      </c>
      <c r="D37" s="45" t="str">
        <f>VLOOKUP(D39,trains!$A$2:$I$49,6)</f>
        <v>Your Job is to Serve all Industries on the Tacoma Branch. Pick up new cars at Whitehall and brin outgoing cars to Whitehall.</v>
      </c>
      <c r="E37" s="45" t="str">
        <f>VLOOKUP(E39,trains!$A$2:$I$49,6)</f>
        <v>Fast fright throu</v>
      </c>
      <c r="F37" s="45" t="str">
        <f>VLOOKUP(F39,trains!$A$2:$I$49,6)</f>
        <v>Bring scrap from Sarah Creek Yard to Haslingen. Pick up emty scrap train and bring back to Sarah Creek Yard.</v>
      </c>
    </row>
    <row r="38" spans="1:6" ht="12.75">
      <c r="A38" s="27"/>
      <c r="B38" s="27"/>
      <c r="C38" s="27"/>
      <c r="D38" s="27"/>
      <c r="E38" s="27"/>
      <c r="F38" s="27"/>
    </row>
    <row r="39" spans="1:6" ht="12.75">
      <c r="A39" s="28">
        <v>19</v>
      </c>
      <c r="B39" s="28">
        <v>20</v>
      </c>
      <c r="C39" s="28">
        <v>21</v>
      </c>
      <c r="D39" s="28">
        <v>22</v>
      </c>
      <c r="E39" s="28">
        <v>23</v>
      </c>
      <c r="F39" s="28">
        <v>24</v>
      </c>
    </row>
    <row r="40" spans="1:6" ht="13.5" thickBot="1">
      <c r="A40" s="29"/>
      <c r="B40" s="29"/>
      <c r="C40" s="29"/>
      <c r="D40" s="29"/>
      <c r="E40" s="29"/>
      <c r="F40" s="29"/>
    </row>
    <row r="41" spans="1:6" ht="35.25" customHeight="1" thickTop="1">
      <c r="A41" s="26"/>
      <c r="B41" s="26"/>
      <c r="C41" s="26"/>
      <c r="D41" s="26"/>
      <c r="E41" s="26"/>
      <c r="F41" s="26"/>
    </row>
    <row r="42" spans="1:6" s="20" customFormat="1" ht="12.75">
      <c r="A42" s="33" t="str">
        <f>"Train No. "&amp;VLOOKUP(A49,trains!$A$2:$I$49,2)</f>
        <v>Train No. 470 / 471</v>
      </c>
      <c r="B42" s="33" t="str">
        <f>"Train No. "&amp;VLOOKUP(B49,trains!$A$2:$I$49,2)</f>
        <v>Train No. XRR 251</v>
      </c>
      <c r="C42" s="33" t="str">
        <f>"Train No. "&amp;VLOOKUP(C49,trains!$A$2:$I$49,2)</f>
        <v>Train No. XRR 252</v>
      </c>
      <c r="D42" s="33" t="str">
        <f>"Train No. "&amp;VLOOKUP(D49,trains!$A$2:$I$49,2)</f>
        <v>Train No. CSX 271</v>
      </c>
      <c r="E42" s="33" t="str">
        <f>"Train No. "&amp;VLOOKUP(E49,trains!$A$2:$I$49,2)</f>
        <v>Train No. CSX 272</v>
      </c>
      <c r="F42" s="33" t="str">
        <f>"Train No. "&amp;VLOOKUP(F49,trains!$A$2:$I$49,2)</f>
        <v>Train No. </v>
      </c>
    </row>
    <row r="43" spans="1:6" s="21" customFormat="1" ht="12.75">
      <c r="A43" s="30" t="str">
        <f>VLOOKUP(A49,trains!$A$2:$I$49,3)</f>
        <v>Claze Gravel Train</v>
      </c>
      <c r="B43" s="30" t="str">
        <f>VLOOKUP(B49,trains!$A$2:$I$49,3)</f>
        <v>XRR Good Night West</v>
      </c>
      <c r="C43" s="30" t="str">
        <f>VLOOKUP(C49,trains!$A$2:$I$49,3)</f>
        <v>XRR Good Night East</v>
      </c>
      <c r="D43" s="30" t="str">
        <f>VLOOKUP(D49,trains!$A$2:$I$49,3)</f>
        <v>CSX Nightflyer South</v>
      </c>
      <c r="E43" s="30" t="str">
        <f>VLOOKUP(E49,trains!$A$2:$I$49,3)</f>
        <v>CSX Nightflyer North</v>
      </c>
      <c r="F43" s="30">
        <f>VLOOKUP(F49,trains!$A$2:$I$49,3)</f>
        <v>0</v>
      </c>
    </row>
    <row r="44" spans="1:6" s="22" customFormat="1" ht="12.75">
      <c r="A44" s="31" t="str">
        <f>"From: "&amp;VLOOKUP(A49,trains!$A$2:$I$49,4)</f>
        <v>From: Sarah Creek Yard</v>
      </c>
      <c r="B44" s="31" t="str">
        <f>"From: "&amp;VLOOKUP(B49,trains!$A$2:$I$49,4)</f>
        <v>From: Erehwyna Yard</v>
      </c>
      <c r="C44" s="31" t="str">
        <f>"From: "&amp;VLOOKUP(C49,trains!$A$2:$I$49,4)</f>
        <v>From: Sarah Creek Yard</v>
      </c>
      <c r="D44" s="31" t="str">
        <f>"From: "&amp;VLOOKUP(D49,trains!$A$2:$I$49,4)</f>
        <v>From: Moonrise Yard</v>
      </c>
      <c r="E44" s="31" t="str">
        <f>"From: "&amp;VLOOKUP(E49,trains!$A$2:$I$49,4)</f>
        <v>From: Parkwater Yard</v>
      </c>
      <c r="F44" s="31" t="str">
        <f>"From: "&amp;VLOOKUP(F49,trains!$A$2:$I$49,4)</f>
        <v>From: </v>
      </c>
    </row>
    <row r="45" spans="1:6" s="22" customFormat="1" ht="12.75">
      <c r="A45" s="31" t="str">
        <f>"To: "&amp;VLOOKUP(A49,trains!$A$2:$I$49,5)</f>
        <v>To: Sarah Creek Yard</v>
      </c>
      <c r="B45" s="31" t="str">
        <f>"To: "&amp;VLOOKUP(B49,trains!$A$2:$I$49,5)</f>
        <v>To: Sarah Creek Yard</v>
      </c>
      <c r="C45" s="31" t="str">
        <f>"To: "&amp;VLOOKUP(C49,trains!$A$2:$I$49,5)</f>
        <v>To: Erehwyna Yard</v>
      </c>
      <c r="D45" s="31" t="str">
        <f>"To: "&amp;VLOOKUP(D49,trains!$A$2:$I$49,5)</f>
        <v>To: Parkwater Yard</v>
      </c>
      <c r="E45" s="31" t="str">
        <f>"To: "&amp;VLOOKUP(E49,trains!$A$2:$I$49,5)</f>
        <v>To: Moonrise Yard</v>
      </c>
      <c r="F45" s="31" t="str">
        <f>"To: "&amp;VLOOKUP(F49,trains!$A$2:$I$49,5)</f>
        <v>To: </v>
      </c>
    </row>
    <row r="46" spans="1:6" ht="12.75">
      <c r="A46" s="23"/>
      <c r="B46" s="23"/>
      <c r="C46" s="23"/>
      <c r="D46" s="23"/>
      <c r="E46" s="23"/>
      <c r="F46" s="23"/>
    </row>
    <row r="47" spans="1:6" s="25" customFormat="1" ht="182.25" customHeight="1">
      <c r="A47" s="45" t="str">
        <f>VLOOKUP(A49,trains!$A$2:$I$49,6)</f>
        <v>Bring gravel from Sarah Creek Yard to Glaze. Pick up emty gravel train and bring back to Sarah Creek Yard.</v>
      </c>
      <c r="B47" s="45" t="str">
        <f>VLOOKUP(B49,trains!$A$2:$I$49,6)</f>
        <v>Bring cars to Haslingen, pick up cars to your direction.</v>
      </c>
      <c r="C47" s="45" t="str">
        <f>VLOOKUP(C49,trains!$A$2:$I$49,6)</f>
        <v>Bring cars to Haslingen, pick up cars to your direction.</v>
      </c>
      <c r="D47" s="45" t="str">
        <f>VLOOKUP(D49,trains!$A$2:$I$49,6)</f>
        <v>Bring cars to Yard Extension, pick up cars to your direction.</v>
      </c>
      <c r="E47" s="45" t="str">
        <f>VLOOKUP(E49,trains!$A$2:$I$49,6)</f>
        <v>Bring cars to Yard Extension, pick up cars to your direction.</v>
      </c>
      <c r="F47" s="45">
        <f>VLOOKUP(F49,trains!$A$2:$I$49,6)</f>
        <v>0</v>
      </c>
    </row>
    <row r="48" spans="1:6" s="48" customFormat="1" ht="14.25">
      <c r="A48" s="47"/>
      <c r="B48" s="46" t="s">
        <v>229</v>
      </c>
      <c r="C48" s="46" t="s">
        <v>231</v>
      </c>
      <c r="D48" s="46" t="s">
        <v>228</v>
      </c>
      <c r="E48" s="53" t="s">
        <v>230</v>
      </c>
      <c r="F48" s="47"/>
    </row>
    <row r="49" spans="1:6" ht="12.75">
      <c r="A49" s="28">
        <v>25</v>
      </c>
      <c r="B49" s="28">
        <v>26</v>
      </c>
      <c r="C49" s="28">
        <v>27</v>
      </c>
      <c r="D49" s="28">
        <v>28</v>
      </c>
      <c r="E49" s="28">
        <v>29</v>
      </c>
      <c r="F49" s="28">
        <v>30</v>
      </c>
    </row>
    <row r="50" spans="1:6" ht="13.5" thickBot="1">
      <c r="A50" s="29"/>
      <c r="B50" s="29"/>
      <c r="C50" s="29"/>
      <c r="D50" s="29"/>
      <c r="E50" s="29"/>
      <c r="F50" s="29"/>
    </row>
    <row r="51" spans="1:6" ht="35.25" customHeight="1" thickTop="1">
      <c r="A51" s="26"/>
      <c r="B51" s="26"/>
      <c r="C51" s="26"/>
      <c r="D51" s="26"/>
      <c r="E51" s="26"/>
      <c r="F51" s="26"/>
    </row>
    <row r="52" spans="1:6" s="20" customFormat="1" ht="12.75">
      <c r="A52" s="33" t="str">
        <f>"Train No. "&amp;VLOOKUP(A59,trains!$A$2:$I$49,2)</f>
        <v>Train No. </v>
      </c>
      <c r="B52" s="33" t="str">
        <f>"Train No. "&amp;VLOOKUP(B59,trains!$A$2:$I$49,2)</f>
        <v>Train No. </v>
      </c>
      <c r="C52" s="33" t="str">
        <f>"Train No. "&amp;VLOOKUP(C59,trains!$A$2:$I$49,2)</f>
        <v>Train No. </v>
      </c>
      <c r="D52" s="33" t="str">
        <f>"Train No. "&amp;VLOOKUP(D59,trains!$A$2:$I$49,2)</f>
        <v>Train No. </v>
      </c>
      <c r="E52" s="33" t="str">
        <f>"Train No. "&amp;VLOOKUP(E59,trains!$A$2:$I$49,2)</f>
        <v>Train No. </v>
      </c>
      <c r="F52" s="33" t="str">
        <f>"Train No. "&amp;VLOOKUP(F59,trains!$A$2:$I$49,2)</f>
        <v>Train No. </v>
      </c>
    </row>
    <row r="53" spans="1:6" s="21" customFormat="1" ht="12.75">
      <c r="A53" s="30" t="str">
        <f>VLOOKUP(A59,trains!$A$2:$I$49,3)</f>
        <v>CSX Yard Master</v>
      </c>
      <c r="B53" s="30" t="str">
        <f>VLOOKUP(B59,trains!$A$2:$I$49,3)</f>
        <v>Sierra Switcher</v>
      </c>
      <c r="C53" s="30" t="str">
        <f>VLOOKUP(C59,trains!$A$2:$I$49,3)</f>
        <v>Florida Switcher</v>
      </c>
      <c r="D53" s="30" t="str">
        <f>VLOOKUP(D59,trains!$A$2:$I$49,3)</f>
        <v>Yard Master Whitehall</v>
      </c>
      <c r="E53" s="30" t="str">
        <f>VLOOKUP(E59,trains!$A$2:$I$49,3)</f>
        <v>XRR Yard Master</v>
      </c>
      <c r="F53" s="30" t="str">
        <f>VLOOKUP(F59,trains!$A$2:$I$49,3)</f>
        <v>XRR Local Switcher</v>
      </c>
    </row>
    <row r="54" spans="1:6" s="22" customFormat="1" ht="12.75">
      <c r="A54" s="31" t="str">
        <f>"From: "&amp;VLOOKUP(A59,trains!$A$2:$I$49,4)</f>
        <v>From: Yard Extension</v>
      </c>
      <c r="B54" s="31" t="str">
        <f>"From: "&amp;VLOOKUP(B59,trains!$A$2:$I$49,4)</f>
        <v>From: Burney Yard</v>
      </c>
      <c r="C54" s="31" t="str">
        <f>"From: "&amp;VLOOKUP(C59,trains!$A$2:$I$49,4)</f>
        <v>From: Burney Yard</v>
      </c>
      <c r="D54" s="31" t="str">
        <f>"From: "&amp;VLOOKUP(D59,trains!$A$2:$I$49,4)</f>
        <v>From: Whitehall</v>
      </c>
      <c r="E54" s="31" t="str">
        <f>"From: "&amp;VLOOKUP(E59,trains!$A$2:$I$49,4)</f>
        <v>From: Haslingen</v>
      </c>
      <c r="F54" s="31" t="str">
        <f>"From: "&amp;VLOOKUP(F59,trains!$A$2:$I$49,4)</f>
        <v>From: Haslingen</v>
      </c>
    </row>
    <row r="55" spans="1:6" s="22" customFormat="1" ht="12.75">
      <c r="A55" s="31" t="str">
        <f>"To: "&amp;VLOOKUP(A59,trains!$A$2:$I$49,5)</f>
        <v>To: Yard Extension</v>
      </c>
      <c r="B55" s="31" t="str">
        <f>"To: "&amp;VLOOKUP(B59,trains!$A$2:$I$49,5)</f>
        <v>To: Burney Yard</v>
      </c>
      <c r="C55" s="31" t="str">
        <f>"To: "&amp;VLOOKUP(C59,trains!$A$2:$I$49,5)</f>
        <v>To: Burney Yard</v>
      </c>
      <c r="D55" s="31" t="str">
        <f>"To: "&amp;VLOOKUP(D59,trains!$A$2:$I$49,5)</f>
        <v>To: Whitehall</v>
      </c>
      <c r="E55" s="31" t="str">
        <f>"To: "&amp;VLOOKUP(E59,trains!$A$2:$I$49,5)</f>
        <v>To: Haslingen</v>
      </c>
      <c r="F55" s="31" t="str">
        <f>"To: "&amp;VLOOKUP(F59,trains!$A$2:$I$49,5)</f>
        <v>To: Haslingen</v>
      </c>
    </row>
    <row r="56" spans="1:6" ht="12.75">
      <c r="A56" s="23"/>
      <c r="B56" s="23"/>
      <c r="C56" s="23"/>
      <c r="D56" s="23"/>
      <c r="E56" s="23"/>
      <c r="F56" s="23"/>
    </row>
    <row r="57" spans="1:6" s="25" customFormat="1" ht="182.25" customHeight="1">
      <c r="A57" s="45" t="str">
        <f>VLOOKUP(A59,trains!$A$2:$I$49,6)</f>
        <v>Your job is to switch the waggons for the two shadow yards, the locals and the interchange traffic for Whitehall. Call Dispatcher for Locals. Make interchange runs by yourself.</v>
      </c>
      <c r="B57" s="45" t="str">
        <f>VLOOKUP(B59,trains!$A$2:$I$49,6)</f>
        <v>Your job is to switch the hole industry branch from Burney Paper Mill to Homestead. Do interchange runs to Whitehall if necassary. Emty woodchip cars and emty log cars will carry by the Burney Wood Special.</v>
      </c>
      <c r="C57" s="45" t="str">
        <f>VLOOKUP(C59,trains!$A$2:$I$49,6)</f>
        <v>Your job is to switch the hole industry branch from Burney Paper Mill to Homestead. Do interchange runs to Whitehall if necassary. Emty woodchip cars and emty log cars will carry by the Burney Wood Special.</v>
      </c>
      <c r="D57" s="45" t="str">
        <f>VLOOKUP(D59,trains!$A$2:$I$49,6)</f>
        <v>Your first job is to dispatch the trains in your station. 
The second job is to switch the interchangewaggons (CSX, XRR, Sierra Florida RR, Tacoma RR). 
Your third job is to switch the local industrys of Whitehall and Yakima Curve. Call the Dispatcher for Interchange Specials.</v>
      </c>
      <c r="E57" s="45" t="str">
        <f>VLOOKUP(E59,trains!$A$2:$I$49,6)</f>
        <v>Your job is to switch the waggons for the shadow yards, the locals and the interchange traffic for Whitehall. For Interchange Specials and Locals call the Dispatcher.</v>
      </c>
      <c r="F57" s="45" t="str">
        <f>VLOOKUP(F59,trains!$A$2:$I$49,6)</f>
        <v>Switch all the local fright in the steelmill Haslingen.</v>
      </c>
    </row>
    <row r="58" spans="1:6" ht="12.75">
      <c r="A58" s="27"/>
      <c r="B58" s="27"/>
      <c r="C58" s="27"/>
      <c r="D58" s="27"/>
      <c r="E58" s="27"/>
      <c r="F58" s="27"/>
    </row>
    <row r="59" spans="1:6" ht="12.75">
      <c r="A59" s="28">
        <v>31</v>
      </c>
      <c r="B59" s="28">
        <v>32</v>
      </c>
      <c r="C59" s="28">
        <v>33</v>
      </c>
      <c r="D59" s="28">
        <v>34</v>
      </c>
      <c r="E59" s="28">
        <v>35</v>
      </c>
      <c r="F59" s="28">
        <v>36</v>
      </c>
    </row>
    <row r="60" spans="1:6" ht="13.5" thickBot="1">
      <c r="A60" s="29"/>
      <c r="B60" s="29"/>
      <c r="C60" s="29"/>
      <c r="D60" s="29"/>
      <c r="E60" s="29"/>
      <c r="F60" s="29"/>
    </row>
    <row r="61" spans="1:6" ht="35.25" customHeight="1" thickTop="1">
      <c r="A61" s="16"/>
      <c r="B61" s="17"/>
      <c r="C61" s="17"/>
      <c r="D61" s="17"/>
      <c r="E61" s="17"/>
      <c r="F61" s="17"/>
    </row>
    <row r="62" spans="1:6" s="20" customFormat="1" ht="12.75">
      <c r="A62" s="33" t="str">
        <f>"Train No. "&amp;VLOOKUP(A69,trains!$A$2:$I$49,2)</f>
        <v>Train No. XRR 955</v>
      </c>
      <c r="B62" s="33" t="str">
        <f>"Train No. "&amp;VLOOKUP(B69,trains!$A$2:$I$49,2)</f>
        <v>Train No. CSX 981</v>
      </c>
      <c r="C62" s="33" t="str">
        <f>"Train No. "&amp;VLOOKUP(C69,trains!$A$2:$I$49,2)</f>
        <v>Train No. CSX 991</v>
      </c>
      <c r="D62" s="33" t="str">
        <f>"Train No. "&amp;VLOOKUP(D69,trains!$A$2:$I$49,2)</f>
        <v>Train No. CSX 992</v>
      </c>
      <c r="E62" s="33" t="str">
        <f>"Train No. "&amp;VLOOKUP(E69,trains!$A$2:$I$49,2)</f>
        <v>Train No. XRR 970</v>
      </c>
      <c r="F62" s="33" t="str">
        <f>"Train No. "&amp;VLOOKUP(F69,trains!$A$2:$I$49,2)</f>
        <v>Train No. XRR 971</v>
      </c>
    </row>
    <row r="63" spans="1:6" s="21" customFormat="1" ht="12.75">
      <c r="A63" s="30" t="str">
        <f>VLOOKUP(A69,trains!$A$2:$I$49,3)</f>
        <v>XRR Interchange Special</v>
      </c>
      <c r="B63" s="30" t="str">
        <f>VLOOKUP(B69,trains!$A$2:$I$49,3)</f>
        <v>CSX Interchange Special</v>
      </c>
      <c r="C63" s="30" t="str">
        <f>VLOOKUP(C69,trains!$A$2:$I$49,3)</f>
        <v>CSX Local</v>
      </c>
      <c r="D63" s="30" t="str">
        <f>VLOOKUP(D69,trains!$A$2:$I$49,3)</f>
        <v>CSX Local</v>
      </c>
      <c r="E63" s="30" t="str">
        <f>VLOOKUP(E69,trains!$A$2:$I$49,3)</f>
        <v>XRR Local</v>
      </c>
      <c r="F63" s="30" t="str">
        <f>VLOOKUP(F69,trains!$A$2:$I$49,3)</f>
        <v>XRR Local</v>
      </c>
    </row>
    <row r="64" spans="1:6" s="22" customFormat="1" ht="12.75">
      <c r="A64" s="31" t="str">
        <f>"From: "&amp;VLOOKUP(A69,trains!$A$2:$I$49,4)</f>
        <v>From: Whitehall Yard</v>
      </c>
      <c r="B64" s="31" t="str">
        <f>"From: "&amp;VLOOKUP(B69,trains!$A$2:$I$49,4)</f>
        <v>From: Haslingen</v>
      </c>
      <c r="C64" s="31" t="str">
        <f>"From: "&amp;VLOOKUP(C69,trains!$A$2:$I$49,4)</f>
        <v>From: Watkins</v>
      </c>
      <c r="D64" s="31" t="str">
        <f>"From: "&amp;VLOOKUP(D69,trains!$A$2:$I$49,4)</f>
        <v>From: Watkins</v>
      </c>
      <c r="E64" s="31" t="str">
        <f>"From: "&amp;VLOOKUP(E69,trains!$A$2:$I$49,4)</f>
        <v>From: Haslingen</v>
      </c>
      <c r="F64" s="31" t="str">
        <f>"From: "&amp;VLOOKUP(F69,trains!$A$2:$I$49,4)</f>
        <v>From: Haslingen</v>
      </c>
    </row>
    <row r="65" spans="1:6" s="22" customFormat="1" ht="12.75">
      <c r="A65" s="31" t="str">
        <f>"To: "&amp;VLOOKUP(A69,trains!$A$2:$I$49,5)</f>
        <v>To: Whitehall Yard</v>
      </c>
      <c r="B65" s="31" t="str">
        <f>"To: "&amp;VLOOKUP(B69,trains!$A$2:$I$49,5)</f>
        <v>To: Haslingen</v>
      </c>
      <c r="C65" s="31" t="str">
        <f>"To: "&amp;VLOOKUP(C69,trains!$A$2:$I$49,5)</f>
        <v>To: Watkins</v>
      </c>
      <c r="D65" s="31" t="str">
        <f>"To: "&amp;VLOOKUP(D69,trains!$A$2:$I$49,5)</f>
        <v>To: Watkins</v>
      </c>
      <c r="E65" s="31" t="str">
        <f>"To: "&amp;VLOOKUP(E69,trains!$A$2:$I$49,5)</f>
        <v>To: Haslingen</v>
      </c>
      <c r="F65" s="31" t="str">
        <f>"To: "&amp;VLOOKUP(F69,trains!$A$2:$I$49,5)</f>
        <v>To: Haslingen</v>
      </c>
    </row>
    <row r="66" spans="1:6" s="24" customFormat="1" ht="12.75">
      <c r="A66" s="23"/>
      <c r="B66" s="23"/>
      <c r="C66" s="23"/>
      <c r="D66" s="23"/>
      <c r="E66" s="23"/>
      <c r="F66" s="23"/>
    </row>
    <row r="67" spans="1:6" s="25" customFormat="1" ht="182.25" customHeight="1">
      <c r="A67" s="45" t="str">
        <f>VLOOKUP(A69,trains!$A$2:$I$49,6)</f>
        <v>Your Job is to exchange cars from Whitehall Yard to Yard extension and back. </v>
      </c>
      <c r="B67" s="45" t="str">
        <f>VLOOKUP(B69,trains!$A$2:$I$49,6)</f>
        <v>Your Job is to exchange cars from Haslingen to Whitehall and back. </v>
      </c>
      <c r="C67" s="45" t="str">
        <f>VLOOKUP(C69,trains!$A$2:$I$49,6)</f>
        <v>Your Job is to Switch local Industies, get your Instructions from the CSX Yard Master. Check the waybills of all cars on your way for outgoing traffic.</v>
      </c>
      <c r="D67" s="45" t="str">
        <f>VLOOKUP(D69,trains!$A$2:$I$49,6)</f>
        <v>Your Job is to Switch local Industies, get your Instructions from the CSX Yard Master. Check the waybills of all cars on your way for outgoing traffic.</v>
      </c>
      <c r="E67" s="45" t="str">
        <f>VLOOKUP(E69,trains!$A$2:$I$49,6)</f>
        <v>Your Job is to Switch local Industies, get your Instructions from the XRR Yard Master. Check the waybills of all cars on your way for outgoing traffic.</v>
      </c>
      <c r="F67" s="45" t="str">
        <f>VLOOKUP(F69,trains!$A$2:$I$49,6)</f>
        <v>Your Job is to Switch local Industies, get your Instructions from the XRR Yard Master. Check the waybills of all cars on your way for outgoing traffic.</v>
      </c>
    </row>
    <row r="68" spans="1:6" s="24" customFormat="1" ht="14.25">
      <c r="A68" s="23"/>
      <c r="B68" s="46"/>
      <c r="C68" s="23"/>
      <c r="D68" s="23"/>
      <c r="E68" s="23"/>
      <c r="F68" s="23"/>
    </row>
    <row r="69" spans="1:6" s="24" customFormat="1" ht="18.75" customHeight="1">
      <c r="A69" s="19">
        <v>37</v>
      </c>
      <c r="B69" s="19">
        <v>38</v>
      </c>
      <c r="C69" s="19">
        <v>39</v>
      </c>
      <c r="D69" s="19">
        <v>40</v>
      </c>
      <c r="E69" s="19">
        <v>41</v>
      </c>
      <c r="F69" s="19">
        <v>42</v>
      </c>
    </row>
    <row r="70" spans="1:6" s="24" customFormat="1" ht="13.5" thickBot="1">
      <c r="A70" s="23"/>
      <c r="B70" s="23"/>
      <c r="C70" s="23"/>
      <c r="D70" s="23"/>
      <c r="E70" s="23"/>
      <c r="F70" s="23"/>
    </row>
    <row r="71" spans="1:6" ht="35.25" customHeight="1" thickTop="1">
      <c r="A71" s="16"/>
      <c r="B71" s="17"/>
      <c r="C71" s="17"/>
      <c r="D71" s="17"/>
      <c r="E71" s="17"/>
      <c r="F71" s="17"/>
    </row>
    <row r="72" spans="1:6" s="20" customFormat="1" ht="12.75">
      <c r="A72" s="33" t="str">
        <f>"Train No. "&amp;VLOOKUP(A79,trains!$A$2:$I$49,2)</f>
        <v>Train No. XRR 972</v>
      </c>
      <c r="B72" s="33" t="str">
        <f>"Train No. "&amp;VLOOKUP(B79,trains!$A$2:$I$49,2)</f>
        <v>Train No. </v>
      </c>
      <c r="C72" s="33" t="str">
        <f>"Train No. "&amp;VLOOKUP(C79,trains!$A$2:$I$49,2)</f>
        <v>Train No. </v>
      </c>
      <c r="D72" s="33" t="str">
        <f>"Train No. "&amp;VLOOKUP(D79,trains!$A$2:$I$49,2)</f>
        <v>Train No. </v>
      </c>
      <c r="E72" s="33" t="str">
        <f>"Train No. "&amp;VLOOKUP(E79,trains!$A$2:$I$49,2)</f>
        <v>Train No. </v>
      </c>
      <c r="F72" s="33" t="str">
        <f>"Train No. "&amp;VLOOKUP(F79,trains!$A$2:$I$49,2)</f>
        <v>Train No. </v>
      </c>
    </row>
    <row r="73" spans="1:6" s="21" customFormat="1" ht="12.75">
      <c r="A73" s="30" t="str">
        <f>VLOOKUP(A79,trains!$A$2:$I$49,3)</f>
        <v>XRR Local</v>
      </c>
      <c r="B73" s="30" t="str">
        <f>VLOOKUP(B79,trains!$A$2:$I$49,3)</f>
        <v>Dispatcher</v>
      </c>
      <c r="C73" s="30">
        <f>VLOOKUP(C79,trains!$A$2:$I$49,3)</f>
        <v>0</v>
      </c>
      <c r="D73" s="30">
        <f>VLOOKUP(D79,trains!$A$2:$I$49,3)</f>
        <v>0</v>
      </c>
      <c r="E73" s="30">
        <f>VLOOKUP(E79,trains!$A$2:$I$49,3)</f>
        <v>0</v>
      </c>
      <c r="F73" s="30">
        <f>VLOOKUP(F79,trains!$A$2:$I$49,3)</f>
        <v>0</v>
      </c>
    </row>
    <row r="74" spans="1:6" s="22" customFormat="1" ht="12.75">
      <c r="A74" s="31" t="str">
        <f>"From: "&amp;VLOOKUP(A79,trains!$A$2:$I$49,4)</f>
        <v>From: Haslingen</v>
      </c>
      <c r="B74" s="31" t="str">
        <f>"From: "&amp;VLOOKUP(B79,trains!$A$2:$I$49,4)</f>
        <v>From: Dispatchers Desk</v>
      </c>
      <c r="C74" s="31" t="str">
        <f>"From: "&amp;VLOOKUP(C79,trains!$A$2:$I$49,4)</f>
        <v>From: </v>
      </c>
      <c r="D74" s="31" t="str">
        <f>"From: "&amp;VLOOKUP(D79,trains!$A$2:$I$49,4)</f>
        <v>From: </v>
      </c>
      <c r="E74" s="31" t="str">
        <f>"From: "&amp;VLOOKUP(E79,trains!$A$2:$I$49,4)</f>
        <v>From: </v>
      </c>
      <c r="F74" s="31" t="str">
        <f>"From: "&amp;VLOOKUP(F79,trains!$A$2:$I$49,4)</f>
        <v>From: </v>
      </c>
    </row>
    <row r="75" spans="1:6" s="22" customFormat="1" ht="12.75">
      <c r="A75" s="31" t="str">
        <f>"To: "&amp;VLOOKUP(A79,trains!$A$2:$I$49,5)</f>
        <v>To: Haslingen</v>
      </c>
      <c r="B75" s="31" t="str">
        <f>"To: "&amp;VLOOKUP(B79,trains!$A$2:$I$49,5)</f>
        <v>To: Dispatchers Desk</v>
      </c>
      <c r="C75" s="31" t="str">
        <f>"To: "&amp;VLOOKUP(C79,trains!$A$2:$I$49,5)</f>
        <v>To: </v>
      </c>
      <c r="D75" s="31" t="str">
        <f>"To: "&amp;VLOOKUP(D79,trains!$A$2:$I$49,5)</f>
        <v>To: </v>
      </c>
      <c r="E75" s="31" t="str">
        <f>"To: "&amp;VLOOKUP(E79,trains!$A$2:$I$49,5)</f>
        <v>To: </v>
      </c>
      <c r="F75" s="31" t="str">
        <f>"To: "&amp;VLOOKUP(F79,trains!$A$2:$I$49,5)</f>
        <v>To: </v>
      </c>
    </row>
    <row r="76" spans="1:6" s="24" customFormat="1" ht="12.75">
      <c r="A76" s="23"/>
      <c r="B76" s="23"/>
      <c r="C76" s="23"/>
      <c r="D76" s="23"/>
      <c r="E76" s="23"/>
      <c r="F76" s="23"/>
    </row>
    <row r="77" spans="1:6" s="25" customFormat="1" ht="182.25" customHeight="1">
      <c r="A77" s="45" t="str">
        <f>VLOOKUP(A79,trains!$A$2:$I$49,6)</f>
        <v>Your Job is to Switch local Industies, get your Instructions from the XRR Yard Master. Check the waybills of all cars on your way for outgoing traffic.</v>
      </c>
      <c r="B77" s="45" t="str">
        <f>VLOOKUP(B79,trains!$A$2:$I$49,6)</f>
        <v>You have to dispatch 2 different Railroads, one from Moonrise Yard to Sarah Creek Yard, one from Erewayna Yard to Parkwater Yard. Be carefull, the two Railroads will use the same Track from Fremont Branch to SF Depot. This section is the Yard Limit of Whitehall Yard. If the Yard Masters call a Local or Interchange run, give this as the next job. </v>
      </c>
      <c r="C77" s="45">
        <f>VLOOKUP(C79,trains!$A$2:$I$49,6)</f>
        <v>0</v>
      </c>
      <c r="D77" s="45">
        <f>VLOOKUP(D79,trains!$A$2:$I$49,6)</f>
        <v>0</v>
      </c>
      <c r="E77" s="45">
        <f>VLOOKUP(E79,trains!$A$2:$I$49,6)</f>
        <v>0</v>
      </c>
      <c r="F77" s="45">
        <f>VLOOKUP(F79,trains!$A$2:$I$49,6)</f>
        <v>0</v>
      </c>
    </row>
    <row r="78" spans="1:6" s="24" customFormat="1" ht="12.75">
      <c r="A78" s="45"/>
      <c r="B78" s="45"/>
      <c r="C78" s="45"/>
      <c r="D78" s="45"/>
      <c r="E78" s="45"/>
      <c r="F78" s="45"/>
    </row>
    <row r="79" spans="1:6" s="24" customFormat="1" ht="18.75" customHeight="1">
      <c r="A79" s="19">
        <v>43</v>
      </c>
      <c r="B79" s="19">
        <v>44</v>
      </c>
      <c r="C79" s="19">
        <v>45</v>
      </c>
      <c r="D79" s="19">
        <v>46</v>
      </c>
      <c r="E79" s="19">
        <v>47</v>
      </c>
      <c r="F79" s="19">
        <v>48</v>
      </c>
    </row>
    <row r="80" spans="1:6" s="24" customFormat="1" ht="13.5" thickBot="1">
      <c r="A80" s="49"/>
      <c r="B80" s="49"/>
      <c r="C80" s="49"/>
      <c r="D80" s="49"/>
      <c r="E80" s="49"/>
      <c r="F80" s="49"/>
    </row>
  </sheetData>
  <sheetProtection/>
  <printOptions/>
  <pageMargins left="0.11811023622047245" right="0.15748031496062992" top="0.11811023622047245" bottom="0.1968503937007874" header="0.5118110236220472" footer="0.5118110236220472"/>
  <pageSetup fitToHeight="0" fitToWidth="1" horizontalDpi="600" verticalDpi="600" orientation="landscape" paperSize="9" scale="83" r:id="rId1"/>
  <rowBreaks count="4" manualBreakCount="4">
    <brk id="20" max="255" man="1"/>
    <brk id="40" max="255" man="1"/>
    <brk id="60" max="255" man="1"/>
    <brk id="80" max="255" man="1"/>
  </rowBreaks>
</worksheet>
</file>

<file path=xl/worksheets/sheet5.xml><?xml version="1.0" encoding="utf-8"?>
<worksheet xmlns="http://schemas.openxmlformats.org/spreadsheetml/2006/main" xmlns:r="http://schemas.openxmlformats.org/officeDocument/2006/relationships">
  <dimension ref="A2:Q59"/>
  <sheetViews>
    <sheetView zoomScalePageLayoutView="0" workbookViewId="0" topLeftCell="A34">
      <selection activeCell="P59" sqref="P59"/>
    </sheetView>
  </sheetViews>
  <sheetFormatPr defaultColWidth="11.421875" defaultRowHeight="15"/>
  <cols>
    <col min="1" max="1" width="31.00390625" style="0" bestFit="1" customWidth="1"/>
    <col min="2" max="2" width="15.8515625" style="0" customWidth="1"/>
    <col min="3" max="16" width="5.7109375" style="0" customWidth="1"/>
    <col min="17" max="17" width="14.7109375" style="0" bestFit="1" customWidth="1"/>
  </cols>
  <sheetData>
    <row r="2" spans="1:16" ht="45" customHeight="1">
      <c r="A2" s="59" t="s">
        <v>87</v>
      </c>
      <c r="B2" s="60"/>
      <c r="C2" s="60"/>
      <c r="D2" s="60"/>
      <c r="E2" s="60"/>
      <c r="F2" s="60"/>
      <c r="G2" s="60"/>
      <c r="H2" s="60"/>
      <c r="I2" s="60"/>
      <c r="J2" s="60"/>
      <c r="K2" s="60"/>
      <c r="L2" s="60"/>
      <c r="M2" s="60"/>
      <c r="N2" s="60"/>
      <c r="O2" s="60"/>
      <c r="P2" s="60"/>
    </row>
    <row r="4" spans="1:17" ht="15">
      <c r="A4" s="61" t="s">
        <v>9</v>
      </c>
      <c r="B4" s="61" t="s">
        <v>14</v>
      </c>
      <c r="C4" s="63" t="s">
        <v>0</v>
      </c>
      <c r="D4" s="64"/>
      <c r="E4" s="63" t="s">
        <v>1</v>
      </c>
      <c r="F4" s="64"/>
      <c r="G4" s="63" t="s">
        <v>2</v>
      </c>
      <c r="H4" s="64"/>
      <c r="I4" s="63" t="s">
        <v>3</v>
      </c>
      <c r="J4" s="64"/>
      <c r="K4" s="63" t="s">
        <v>4</v>
      </c>
      <c r="L4" s="64"/>
      <c r="M4" s="63" t="s">
        <v>5</v>
      </c>
      <c r="N4" s="64"/>
      <c r="O4" s="63" t="s">
        <v>6</v>
      </c>
      <c r="P4" s="64"/>
      <c r="Q4" s="11" t="s">
        <v>48</v>
      </c>
    </row>
    <row r="5" spans="1:17" ht="15">
      <c r="A5" s="62"/>
      <c r="B5" s="62"/>
      <c r="C5" s="5" t="s">
        <v>7</v>
      </c>
      <c r="D5" s="6" t="s">
        <v>8</v>
      </c>
      <c r="E5" s="1" t="s">
        <v>7</v>
      </c>
      <c r="F5" s="2" t="s">
        <v>8</v>
      </c>
      <c r="G5" s="1" t="s">
        <v>7</v>
      </c>
      <c r="H5" s="2" t="s">
        <v>8</v>
      </c>
      <c r="I5" s="1" t="s">
        <v>7</v>
      </c>
      <c r="J5" s="2" t="s">
        <v>8</v>
      </c>
      <c r="K5" s="1" t="s">
        <v>7</v>
      </c>
      <c r="L5" s="2" t="s">
        <v>8</v>
      </c>
      <c r="M5" s="1" t="s">
        <v>7</v>
      </c>
      <c r="N5" s="2" t="s">
        <v>8</v>
      </c>
      <c r="O5" s="1" t="s">
        <v>7</v>
      </c>
      <c r="P5" s="2" t="s">
        <v>8</v>
      </c>
      <c r="Q5" s="12"/>
    </row>
    <row r="6" spans="1:17" ht="15">
      <c r="A6" s="3" t="s">
        <v>34</v>
      </c>
      <c r="B6" s="4" t="s">
        <v>12</v>
      </c>
      <c r="C6" s="7">
        <v>6</v>
      </c>
      <c r="D6" s="8">
        <v>3</v>
      </c>
      <c r="E6" s="7">
        <v>5</v>
      </c>
      <c r="F6" s="8">
        <v>6</v>
      </c>
      <c r="G6" s="7">
        <v>6</v>
      </c>
      <c r="H6" s="8">
        <v>5</v>
      </c>
      <c r="I6" s="7">
        <v>5</v>
      </c>
      <c r="J6" s="8">
        <v>6</v>
      </c>
      <c r="K6" s="7">
        <v>5</v>
      </c>
      <c r="L6" s="8">
        <v>5</v>
      </c>
      <c r="M6" s="7">
        <v>3</v>
      </c>
      <c r="N6" s="8">
        <v>5</v>
      </c>
      <c r="O6" s="7">
        <v>3</v>
      </c>
      <c r="P6" s="8">
        <v>3</v>
      </c>
      <c r="Q6" s="13" t="str">
        <f aca="true" t="shared" si="0" ref="Q6:Q56">IF(C6+E6+G6+I6+K6+M6+O6-D6-F6-H6-J6-L6-N6-P6=0,"OKAY",C6+E6+G6+I6+K6+M6+O6-D6-F6-H6-J6-L6-N6-P6)</f>
        <v>OKAY</v>
      </c>
    </row>
    <row r="7" spans="1:17" ht="15">
      <c r="A7" s="3" t="s">
        <v>15</v>
      </c>
      <c r="B7" s="4" t="s">
        <v>11</v>
      </c>
      <c r="C7" s="7">
        <v>6</v>
      </c>
      <c r="D7" s="8">
        <v>8</v>
      </c>
      <c r="E7" s="7">
        <v>8</v>
      </c>
      <c r="F7" s="8">
        <v>8</v>
      </c>
      <c r="G7" s="7">
        <v>8</v>
      </c>
      <c r="H7" s="8">
        <v>9</v>
      </c>
      <c r="I7" s="7">
        <v>9</v>
      </c>
      <c r="J7" s="8">
        <v>8</v>
      </c>
      <c r="K7" s="7">
        <v>8</v>
      </c>
      <c r="L7" s="8">
        <v>8</v>
      </c>
      <c r="M7" s="7">
        <v>8</v>
      </c>
      <c r="N7" s="8">
        <v>6</v>
      </c>
      <c r="O7" s="7">
        <v>5</v>
      </c>
      <c r="P7" s="8">
        <v>5</v>
      </c>
      <c r="Q7" s="13" t="str">
        <f t="shared" si="0"/>
        <v>OKAY</v>
      </c>
    </row>
    <row r="8" spans="1:17" ht="15">
      <c r="A8" s="3" t="s">
        <v>49</v>
      </c>
      <c r="B8" s="4" t="s">
        <v>11</v>
      </c>
      <c r="C8" s="7">
        <v>3</v>
      </c>
      <c r="D8" s="8">
        <v>3</v>
      </c>
      <c r="E8" s="7">
        <v>3</v>
      </c>
      <c r="F8" s="8">
        <v>3</v>
      </c>
      <c r="G8" s="7">
        <v>3</v>
      </c>
      <c r="H8" s="8">
        <v>3</v>
      </c>
      <c r="I8" s="7">
        <v>3</v>
      </c>
      <c r="J8" s="8">
        <v>3</v>
      </c>
      <c r="K8" s="7">
        <v>3</v>
      </c>
      <c r="L8" s="8">
        <v>3</v>
      </c>
      <c r="M8" s="7">
        <v>3</v>
      </c>
      <c r="N8" s="8">
        <v>3</v>
      </c>
      <c r="O8" s="7">
        <v>3</v>
      </c>
      <c r="P8" s="8">
        <v>3</v>
      </c>
      <c r="Q8" s="13" t="str">
        <f t="shared" si="0"/>
        <v>OKAY</v>
      </c>
    </row>
    <row r="9" spans="1:17" ht="15">
      <c r="A9" s="3" t="s">
        <v>55</v>
      </c>
      <c r="B9" s="4" t="s">
        <v>12</v>
      </c>
      <c r="C9" s="35">
        <v>23</v>
      </c>
      <c r="D9" s="36">
        <v>30</v>
      </c>
      <c r="E9" s="37">
        <v>30</v>
      </c>
      <c r="F9" s="36">
        <v>26</v>
      </c>
      <c r="G9" s="37">
        <v>26</v>
      </c>
      <c r="H9" s="36">
        <v>30</v>
      </c>
      <c r="I9" s="37">
        <v>30</v>
      </c>
      <c r="J9" s="36">
        <v>26</v>
      </c>
      <c r="K9" s="37">
        <v>26</v>
      </c>
      <c r="L9" s="36">
        <v>30</v>
      </c>
      <c r="M9" s="37">
        <v>30</v>
      </c>
      <c r="N9" s="36">
        <v>26</v>
      </c>
      <c r="O9" s="37">
        <v>26</v>
      </c>
      <c r="P9" s="36">
        <v>23</v>
      </c>
      <c r="Q9" s="13" t="str">
        <f t="shared" si="0"/>
        <v>OKAY</v>
      </c>
    </row>
    <row r="10" spans="1:17" ht="15">
      <c r="A10" s="3" t="s">
        <v>56</v>
      </c>
      <c r="B10" s="4" t="s">
        <v>12</v>
      </c>
      <c r="C10" s="7"/>
      <c r="D10" s="8">
        <v>6</v>
      </c>
      <c r="E10" s="7">
        <v>6</v>
      </c>
      <c r="F10" s="8">
        <v>6</v>
      </c>
      <c r="G10" s="7">
        <v>6</v>
      </c>
      <c r="H10" s="8">
        <v>6</v>
      </c>
      <c r="I10" s="7">
        <v>6</v>
      </c>
      <c r="J10" s="8">
        <v>6</v>
      </c>
      <c r="K10" s="7">
        <v>6</v>
      </c>
      <c r="L10" s="8">
        <v>6</v>
      </c>
      <c r="M10" s="7">
        <v>6</v>
      </c>
      <c r="N10" s="8"/>
      <c r="O10" s="7"/>
      <c r="P10" s="8"/>
      <c r="Q10" s="13" t="str">
        <f t="shared" si="0"/>
        <v>OKAY</v>
      </c>
    </row>
    <row r="11" spans="1:17" ht="15">
      <c r="A11" s="3" t="s">
        <v>57</v>
      </c>
      <c r="B11" s="4" t="s">
        <v>12</v>
      </c>
      <c r="C11" s="7">
        <v>16</v>
      </c>
      <c r="D11" s="8">
        <v>16</v>
      </c>
      <c r="E11" s="7">
        <v>16</v>
      </c>
      <c r="F11" s="8">
        <v>16</v>
      </c>
      <c r="G11" s="7">
        <v>16</v>
      </c>
      <c r="H11" s="8">
        <v>16</v>
      </c>
      <c r="I11" s="7">
        <v>16</v>
      </c>
      <c r="J11" s="8">
        <v>16</v>
      </c>
      <c r="K11" s="7">
        <v>16</v>
      </c>
      <c r="L11" s="8">
        <v>16</v>
      </c>
      <c r="M11" s="7">
        <v>16</v>
      </c>
      <c r="N11" s="8">
        <v>16</v>
      </c>
      <c r="O11" s="7">
        <v>16</v>
      </c>
      <c r="P11" s="8">
        <v>16</v>
      </c>
      <c r="Q11" s="13" t="str">
        <f t="shared" si="0"/>
        <v>OKAY</v>
      </c>
    </row>
    <row r="12" spans="1:17" ht="15">
      <c r="A12" s="3" t="s">
        <v>38</v>
      </c>
      <c r="B12" s="4" t="s">
        <v>11</v>
      </c>
      <c r="C12" s="7">
        <v>2</v>
      </c>
      <c r="D12" s="8">
        <v>1</v>
      </c>
      <c r="E12" s="7">
        <v>1</v>
      </c>
      <c r="F12" s="8">
        <v>2</v>
      </c>
      <c r="G12" s="7">
        <v>2</v>
      </c>
      <c r="H12" s="8">
        <v>1</v>
      </c>
      <c r="I12" s="7">
        <v>2</v>
      </c>
      <c r="J12" s="8">
        <v>2</v>
      </c>
      <c r="K12" s="7">
        <v>1</v>
      </c>
      <c r="L12" s="8">
        <v>2</v>
      </c>
      <c r="M12" s="7">
        <v>0</v>
      </c>
      <c r="N12" s="8"/>
      <c r="O12" s="7">
        <v>0</v>
      </c>
      <c r="P12" s="8"/>
      <c r="Q12" s="13" t="str">
        <f t="shared" si="0"/>
        <v>OKAY</v>
      </c>
    </row>
    <row r="13" spans="1:17" ht="15">
      <c r="A13" s="3" t="s">
        <v>32</v>
      </c>
      <c r="B13" s="4" t="s">
        <v>77</v>
      </c>
      <c r="C13" s="7"/>
      <c r="D13" s="8"/>
      <c r="E13" s="7"/>
      <c r="F13" s="8"/>
      <c r="G13" s="7"/>
      <c r="H13" s="8"/>
      <c r="I13" s="7"/>
      <c r="J13" s="8"/>
      <c r="K13" s="7"/>
      <c r="L13" s="8"/>
      <c r="M13" s="7"/>
      <c r="N13" s="8"/>
      <c r="O13" s="7"/>
      <c r="P13" s="8"/>
      <c r="Q13" s="13" t="str">
        <f t="shared" si="0"/>
        <v>OKAY</v>
      </c>
    </row>
    <row r="14" spans="1:17" ht="15">
      <c r="A14" s="3" t="s">
        <v>78</v>
      </c>
      <c r="B14" s="4" t="s">
        <v>12</v>
      </c>
      <c r="C14" s="7">
        <v>10</v>
      </c>
      <c r="D14" s="8">
        <v>12</v>
      </c>
      <c r="E14" s="7">
        <v>12</v>
      </c>
      <c r="F14" s="8">
        <v>11</v>
      </c>
      <c r="G14" s="7">
        <v>12</v>
      </c>
      <c r="H14" s="8">
        <v>16</v>
      </c>
      <c r="I14" s="7">
        <v>13</v>
      </c>
      <c r="J14" s="8">
        <v>12</v>
      </c>
      <c r="K14" s="7">
        <v>15</v>
      </c>
      <c r="L14" s="8">
        <v>11</v>
      </c>
      <c r="M14" s="7"/>
      <c r="N14" s="8"/>
      <c r="O14" s="7"/>
      <c r="P14" s="8"/>
      <c r="Q14" s="13" t="str">
        <f t="shared" si="0"/>
        <v>OKAY</v>
      </c>
    </row>
    <row r="15" spans="1:17" ht="15">
      <c r="A15" s="3" t="s">
        <v>79</v>
      </c>
      <c r="B15" s="4" t="s">
        <v>12</v>
      </c>
      <c r="C15" s="7">
        <v>5</v>
      </c>
      <c r="D15" s="8">
        <v>5</v>
      </c>
      <c r="E15" s="7">
        <v>5</v>
      </c>
      <c r="F15" s="8">
        <v>5</v>
      </c>
      <c r="G15" s="7">
        <v>5</v>
      </c>
      <c r="H15" s="8">
        <v>5</v>
      </c>
      <c r="I15" s="7">
        <v>5</v>
      </c>
      <c r="J15" s="8">
        <v>5</v>
      </c>
      <c r="K15" s="7">
        <v>5</v>
      </c>
      <c r="L15" s="8">
        <v>5</v>
      </c>
      <c r="M15" s="7">
        <v>5</v>
      </c>
      <c r="N15" s="8">
        <v>5</v>
      </c>
      <c r="O15" s="7">
        <v>5</v>
      </c>
      <c r="P15" s="8">
        <v>5</v>
      </c>
      <c r="Q15" s="13" t="str">
        <f t="shared" si="0"/>
        <v>OKAY</v>
      </c>
    </row>
    <row r="16" spans="1:17" ht="15">
      <c r="A16" s="3" t="s">
        <v>25</v>
      </c>
      <c r="B16" s="4" t="s">
        <v>11</v>
      </c>
      <c r="C16" s="7">
        <v>0</v>
      </c>
      <c r="D16" s="8">
        <v>5</v>
      </c>
      <c r="E16" s="7">
        <v>4</v>
      </c>
      <c r="F16" s="8">
        <v>3</v>
      </c>
      <c r="G16" s="7">
        <v>4</v>
      </c>
      <c r="H16" s="8">
        <v>6</v>
      </c>
      <c r="I16" s="7">
        <v>6</v>
      </c>
      <c r="J16" s="8">
        <v>2</v>
      </c>
      <c r="K16" s="7">
        <v>2</v>
      </c>
      <c r="L16" s="8">
        <v>2</v>
      </c>
      <c r="M16" s="7">
        <v>2</v>
      </c>
      <c r="N16" s="8">
        <v>0</v>
      </c>
      <c r="O16" s="7"/>
      <c r="P16" s="8"/>
      <c r="Q16" s="13" t="str">
        <f t="shared" si="0"/>
        <v>OKAY</v>
      </c>
    </row>
    <row r="17" spans="1:17" ht="15">
      <c r="A17" s="3" t="s">
        <v>17</v>
      </c>
      <c r="B17" s="4" t="s">
        <v>12</v>
      </c>
      <c r="C17" s="7"/>
      <c r="D17" s="8"/>
      <c r="E17" s="7"/>
      <c r="F17" s="8"/>
      <c r="G17" s="7"/>
      <c r="H17" s="8"/>
      <c r="I17" s="7"/>
      <c r="J17" s="8"/>
      <c r="K17" s="7"/>
      <c r="L17" s="8"/>
      <c r="M17" s="7"/>
      <c r="N17" s="8"/>
      <c r="O17" s="7"/>
      <c r="P17" s="8"/>
      <c r="Q17" s="13" t="str">
        <f t="shared" si="0"/>
        <v>OKAY</v>
      </c>
    </row>
    <row r="18" spans="1:17" ht="15">
      <c r="A18" s="3" t="s">
        <v>36</v>
      </c>
      <c r="B18" s="4" t="s">
        <v>11</v>
      </c>
      <c r="C18" s="7">
        <v>16</v>
      </c>
      <c r="D18" s="8">
        <v>13</v>
      </c>
      <c r="E18" s="7">
        <v>13</v>
      </c>
      <c r="F18" s="8">
        <v>16</v>
      </c>
      <c r="G18" s="7">
        <v>16</v>
      </c>
      <c r="H18" s="8">
        <v>13</v>
      </c>
      <c r="I18" s="7">
        <v>11</v>
      </c>
      <c r="J18" s="8">
        <v>11</v>
      </c>
      <c r="K18" s="7">
        <v>13</v>
      </c>
      <c r="L18" s="8">
        <v>11</v>
      </c>
      <c r="M18" s="7">
        <v>11</v>
      </c>
      <c r="N18" s="8">
        <v>11</v>
      </c>
      <c r="O18" s="7">
        <v>11</v>
      </c>
      <c r="P18" s="8">
        <v>11</v>
      </c>
      <c r="Q18" s="13">
        <f t="shared" si="0"/>
        <v>5</v>
      </c>
    </row>
    <row r="19" spans="1:17" ht="15">
      <c r="A19" s="3" t="s">
        <v>40</v>
      </c>
      <c r="B19" s="4" t="s">
        <v>12</v>
      </c>
      <c r="C19" s="7">
        <v>0</v>
      </c>
      <c r="D19" s="8">
        <v>6</v>
      </c>
      <c r="E19" s="7">
        <v>0</v>
      </c>
      <c r="F19" s="8">
        <v>0</v>
      </c>
      <c r="G19" s="7">
        <v>0</v>
      </c>
      <c r="H19" s="8">
        <v>6</v>
      </c>
      <c r="I19" s="7">
        <v>6</v>
      </c>
      <c r="J19" s="8">
        <v>1</v>
      </c>
      <c r="K19" s="7">
        <v>1</v>
      </c>
      <c r="L19" s="8">
        <v>5</v>
      </c>
      <c r="M19" s="7">
        <v>5</v>
      </c>
      <c r="N19" s="8">
        <v>3</v>
      </c>
      <c r="O19" s="7">
        <v>3</v>
      </c>
      <c r="P19" s="8">
        <v>3</v>
      </c>
      <c r="Q19" s="13">
        <f>IF(C19+E19+G19+I19+K19+M19+O19-D19-F19-H19-J19-L19-N19-P19=0,"OKAY",C19+E19+G19+I19+K19+M19+O19-D19-F19-H19-J19-L19-N19-P19)</f>
        <v>-9</v>
      </c>
    </row>
    <row r="20" spans="1:17" ht="15">
      <c r="A20" s="3" t="s">
        <v>24</v>
      </c>
      <c r="B20" s="4" t="s">
        <v>11</v>
      </c>
      <c r="C20" s="7">
        <v>0</v>
      </c>
      <c r="D20" s="8">
        <v>3</v>
      </c>
      <c r="E20" s="7">
        <v>3</v>
      </c>
      <c r="F20" s="8">
        <v>4</v>
      </c>
      <c r="G20" s="7">
        <v>4</v>
      </c>
      <c r="H20" s="8">
        <v>0</v>
      </c>
      <c r="I20" s="7">
        <v>0</v>
      </c>
      <c r="J20" s="8">
        <v>3</v>
      </c>
      <c r="K20" s="7">
        <v>3</v>
      </c>
      <c r="L20" s="8">
        <v>3</v>
      </c>
      <c r="M20" s="7">
        <v>3</v>
      </c>
      <c r="N20" s="8">
        <v>1</v>
      </c>
      <c r="O20" s="7">
        <v>1</v>
      </c>
      <c r="P20" s="8">
        <v>0</v>
      </c>
      <c r="Q20" s="13" t="str">
        <f t="shared" si="0"/>
        <v>OKAY</v>
      </c>
    </row>
    <row r="21" spans="1:17" ht="15">
      <c r="A21" s="3" t="s">
        <v>51</v>
      </c>
      <c r="B21" s="4" t="s">
        <v>11</v>
      </c>
      <c r="C21" s="7"/>
      <c r="D21" s="8">
        <v>1</v>
      </c>
      <c r="E21" s="7">
        <v>1</v>
      </c>
      <c r="F21" s="8">
        <v>1</v>
      </c>
      <c r="G21" s="7">
        <v>1</v>
      </c>
      <c r="H21" s="8">
        <v>1</v>
      </c>
      <c r="I21" s="7">
        <v>1</v>
      </c>
      <c r="J21" s="8">
        <v>1</v>
      </c>
      <c r="K21" s="7">
        <v>1</v>
      </c>
      <c r="L21" s="8">
        <v>1</v>
      </c>
      <c r="M21" s="7">
        <v>1</v>
      </c>
      <c r="N21" s="8"/>
      <c r="O21" s="7"/>
      <c r="P21" s="8"/>
      <c r="Q21" s="13" t="str">
        <f>IF(C21+E21+G21+I21+K21+M21+O21-D21-F21-H21-J21-L21-N21-P21=0,"OKAY",C21+E21+G21+I21+K21+M21+O21-D21-F21-H21-J21-L21-N21-P21)</f>
        <v>OKAY</v>
      </c>
    </row>
    <row r="22" spans="1:17" ht="15">
      <c r="A22" s="3" t="s">
        <v>18</v>
      </c>
      <c r="B22" s="4" t="s">
        <v>11</v>
      </c>
      <c r="C22" s="7">
        <v>1</v>
      </c>
      <c r="D22" s="8">
        <v>1</v>
      </c>
      <c r="E22" s="7">
        <v>1</v>
      </c>
      <c r="F22" s="8">
        <v>1</v>
      </c>
      <c r="G22" s="7">
        <v>1</v>
      </c>
      <c r="H22" s="8">
        <v>1</v>
      </c>
      <c r="I22" s="7">
        <v>1</v>
      </c>
      <c r="J22" s="8">
        <v>1</v>
      </c>
      <c r="K22" s="7">
        <v>1</v>
      </c>
      <c r="L22" s="8">
        <v>1</v>
      </c>
      <c r="M22" s="7">
        <v>1</v>
      </c>
      <c r="N22" s="8">
        <v>1</v>
      </c>
      <c r="O22" s="7">
        <v>1</v>
      </c>
      <c r="P22" s="8">
        <v>1</v>
      </c>
      <c r="Q22" s="13" t="str">
        <f t="shared" si="0"/>
        <v>OKAY</v>
      </c>
    </row>
    <row r="23" spans="1:17" ht="15">
      <c r="A23" s="3" t="s">
        <v>23</v>
      </c>
      <c r="B23" s="4" t="s">
        <v>12</v>
      </c>
      <c r="C23" s="7"/>
      <c r="D23" s="8"/>
      <c r="E23" s="7"/>
      <c r="F23" s="8"/>
      <c r="G23" s="7"/>
      <c r="H23" s="8"/>
      <c r="I23" s="7"/>
      <c r="J23" s="8"/>
      <c r="K23" s="7"/>
      <c r="L23" s="8"/>
      <c r="M23" s="7"/>
      <c r="N23" s="8"/>
      <c r="O23" s="7"/>
      <c r="P23" s="8"/>
      <c r="Q23" s="13" t="str">
        <f t="shared" si="0"/>
        <v>OKAY</v>
      </c>
    </row>
    <row r="24" spans="1:17" ht="15">
      <c r="A24" s="3" t="s">
        <v>19</v>
      </c>
      <c r="B24" s="4" t="s">
        <v>12</v>
      </c>
      <c r="C24" s="7">
        <v>2</v>
      </c>
      <c r="D24" s="8">
        <v>2</v>
      </c>
      <c r="E24" s="7">
        <v>0</v>
      </c>
      <c r="F24" s="8">
        <v>4</v>
      </c>
      <c r="G24" s="7">
        <v>4</v>
      </c>
      <c r="H24" s="8">
        <v>1</v>
      </c>
      <c r="I24" s="7">
        <v>3</v>
      </c>
      <c r="J24" s="8">
        <v>2</v>
      </c>
      <c r="K24" s="7">
        <v>1</v>
      </c>
      <c r="L24" s="8">
        <v>1</v>
      </c>
      <c r="M24" s="7">
        <v>1</v>
      </c>
      <c r="N24" s="8"/>
      <c r="O24" s="7"/>
      <c r="P24" s="8">
        <v>1</v>
      </c>
      <c r="Q24" s="13" t="str">
        <f t="shared" si="0"/>
        <v>OKAY</v>
      </c>
    </row>
    <row r="25" spans="1:17" ht="15">
      <c r="A25" s="3" t="s">
        <v>44</v>
      </c>
      <c r="B25" s="4" t="s">
        <v>12</v>
      </c>
      <c r="C25" s="7">
        <v>9</v>
      </c>
      <c r="D25" s="8">
        <v>9</v>
      </c>
      <c r="E25" s="7">
        <v>9</v>
      </c>
      <c r="F25" s="8">
        <v>9</v>
      </c>
      <c r="G25" s="7">
        <v>9</v>
      </c>
      <c r="H25" s="8">
        <v>9</v>
      </c>
      <c r="I25" s="7">
        <v>9</v>
      </c>
      <c r="J25" s="8">
        <v>9</v>
      </c>
      <c r="K25" s="7">
        <v>9</v>
      </c>
      <c r="L25" s="8">
        <v>9</v>
      </c>
      <c r="M25" s="7"/>
      <c r="N25" s="8"/>
      <c r="O25" s="7"/>
      <c r="P25" s="8"/>
      <c r="Q25" s="13" t="str">
        <f t="shared" si="0"/>
        <v>OKAY</v>
      </c>
    </row>
    <row r="26" spans="1:17" ht="15">
      <c r="A26" s="3" t="s">
        <v>41</v>
      </c>
      <c r="B26" s="4" t="s">
        <v>12</v>
      </c>
      <c r="C26" s="7">
        <v>0</v>
      </c>
      <c r="D26" s="8">
        <v>5</v>
      </c>
      <c r="E26" s="7">
        <v>5</v>
      </c>
      <c r="F26" s="8">
        <v>4</v>
      </c>
      <c r="G26" s="7">
        <v>4</v>
      </c>
      <c r="H26" s="8">
        <v>3</v>
      </c>
      <c r="I26" s="7">
        <v>4</v>
      </c>
      <c r="J26" s="8">
        <v>5</v>
      </c>
      <c r="K26" s="7">
        <v>3</v>
      </c>
      <c r="L26" s="8">
        <v>4</v>
      </c>
      <c r="M26" s="7">
        <v>2</v>
      </c>
      <c r="N26" s="8">
        <v>2</v>
      </c>
      <c r="O26" s="7">
        <v>3</v>
      </c>
      <c r="P26" s="8">
        <v>0</v>
      </c>
      <c r="Q26" s="13">
        <f t="shared" si="0"/>
        <v>-2</v>
      </c>
    </row>
    <row r="27" spans="1:17" ht="15">
      <c r="A27" s="3" t="s">
        <v>31</v>
      </c>
      <c r="B27" s="4" t="s">
        <v>12</v>
      </c>
      <c r="C27" s="7"/>
      <c r="D27" s="8"/>
      <c r="E27" s="7"/>
      <c r="F27" s="8"/>
      <c r="G27" s="7"/>
      <c r="H27" s="8"/>
      <c r="I27" s="7"/>
      <c r="J27" s="8"/>
      <c r="K27" s="7"/>
      <c r="L27" s="8"/>
      <c r="M27" s="7"/>
      <c r="N27" s="8"/>
      <c r="O27" s="7"/>
      <c r="P27" s="8"/>
      <c r="Q27" s="13" t="str">
        <f t="shared" si="0"/>
        <v>OKAY</v>
      </c>
    </row>
    <row r="28" spans="1:17" ht="15">
      <c r="A28" s="38" t="s">
        <v>58</v>
      </c>
      <c r="B28" s="39" t="s">
        <v>11</v>
      </c>
      <c r="C28" s="40">
        <v>30</v>
      </c>
      <c r="D28" s="41">
        <v>30</v>
      </c>
      <c r="E28" s="40">
        <v>30</v>
      </c>
      <c r="F28" s="41">
        <v>30</v>
      </c>
      <c r="G28" s="40">
        <v>30</v>
      </c>
      <c r="H28" s="41">
        <v>30</v>
      </c>
      <c r="I28" s="40">
        <v>30</v>
      </c>
      <c r="J28" s="41">
        <v>30</v>
      </c>
      <c r="K28" s="40">
        <v>30</v>
      </c>
      <c r="L28" s="41">
        <v>30</v>
      </c>
      <c r="M28" s="40">
        <v>30</v>
      </c>
      <c r="N28" s="41">
        <v>30</v>
      </c>
      <c r="O28" s="40">
        <v>30</v>
      </c>
      <c r="P28" s="41">
        <v>30</v>
      </c>
      <c r="Q28" s="42" t="str">
        <f t="shared" si="0"/>
        <v>OKAY</v>
      </c>
    </row>
    <row r="29" spans="1:17" ht="15">
      <c r="A29" s="38" t="s">
        <v>59</v>
      </c>
      <c r="B29" s="39" t="s">
        <v>11</v>
      </c>
      <c r="C29" s="40">
        <v>20</v>
      </c>
      <c r="D29" s="41">
        <v>20</v>
      </c>
      <c r="E29" s="40">
        <v>20</v>
      </c>
      <c r="F29" s="41">
        <v>20</v>
      </c>
      <c r="G29" s="40">
        <v>20</v>
      </c>
      <c r="H29" s="41">
        <v>20</v>
      </c>
      <c r="I29" s="40">
        <v>20</v>
      </c>
      <c r="J29" s="41">
        <v>20</v>
      </c>
      <c r="K29" s="40">
        <v>20</v>
      </c>
      <c r="L29" s="41">
        <v>20</v>
      </c>
      <c r="M29" s="40">
        <v>20</v>
      </c>
      <c r="N29" s="41">
        <v>20</v>
      </c>
      <c r="O29" s="40">
        <v>20</v>
      </c>
      <c r="P29" s="41">
        <v>20</v>
      </c>
      <c r="Q29" s="42" t="str">
        <f t="shared" si="0"/>
        <v>OKAY</v>
      </c>
    </row>
    <row r="30" spans="1:17" ht="15">
      <c r="A30" s="3" t="s">
        <v>80</v>
      </c>
      <c r="B30" s="4" t="s">
        <v>12</v>
      </c>
      <c r="C30" s="7">
        <v>8</v>
      </c>
      <c r="D30" s="8">
        <v>8</v>
      </c>
      <c r="E30" s="7">
        <v>4</v>
      </c>
      <c r="F30" s="8">
        <v>4</v>
      </c>
      <c r="G30" s="7">
        <v>8</v>
      </c>
      <c r="H30" s="8">
        <v>6</v>
      </c>
      <c r="I30" s="7">
        <v>4</v>
      </c>
      <c r="J30" s="8">
        <v>6</v>
      </c>
      <c r="K30" s="7">
        <v>6</v>
      </c>
      <c r="L30" s="8">
        <v>6</v>
      </c>
      <c r="M30" s="7"/>
      <c r="N30" s="8"/>
      <c r="O30" s="7"/>
      <c r="P30" s="8"/>
      <c r="Q30" s="13" t="str">
        <f t="shared" si="0"/>
        <v>OKAY</v>
      </c>
    </row>
    <row r="31" spans="1:17" ht="15">
      <c r="A31" s="3" t="s">
        <v>81</v>
      </c>
      <c r="B31" s="4" t="s">
        <v>12</v>
      </c>
      <c r="C31" s="7">
        <v>5</v>
      </c>
      <c r="D31" s="8">
        <v>5</v>
      </c>
      <c r="E31" s="7">
        <v>5</v>
      </c>
      <c r="F31" s="8">
        <v>5</v>
      </c>
      <c r="G31" s="7">
        <v>5</v>
      </c>
      <c r="H31" s="8">
        <v>5</v>
      </c>
      <c r="I31" s="7">
        <v>5</v>
      </c>
      <c r="J31" s="8">
        <v>5</v>
      </c>
      <c r="K31" s="7">
        <v>5</v>
      </c>
      <c r="L31" s="8">
        <v>5</v>
      </c>
      <c r="M31" s="7"/>
      <c r="N31" s="8"/>
      <c r="O31" s="7"/>
      <c r="P31" s="8"/>
      <c r="Q31" s="13" t="str">
        <f>IF(C31+E31+G31+I31+K31+M31+O31-D31-F31-H31-J31-L31-N31-P31=0,"OKAY",C31+E31+G31+I31+K31+M31+O31-D31-F31-H31-J31-L31-N31-P31)</f>
        <v>OKAY</v>
      </c>
    </row>
    <row r="32" spans="1:17" ht="15">
      <c r="A32" s="3" t="s">
        <v>82</v>
      </c>
      <c r="B32" s="4" t="s">
        <v>11</v>
      </c>
      <c r="C32" s="7"/>
      <c r="D32" s="8">
        <v>4</v>
      </c>
      <c r="E32" s="7">
        <v>4</v>
      </c>
      <c r="F32" s="8">
        <v>6</v>
      </c>
      <c r="G32" s="7">
        <v>6</v>
      </c>
      <c r="H32" s="8">
        <v>5</v>
      </c>
      <c r="I32" s="7">
        <v>5</v>
      </c>
      <c r="J32" s="8">
        <v>5</v>
      </c>
      <c r="K32" s="7">
        <v>5</v>
      </c>
      <c r="L32" s="8">
        <v>4</v>
      </c>
      <c r="M32" s="7">
        <v>4</v>
      </c>
      <c r="N32" s="8"/>
      <c r="O32" s="7"/>
      <c r="P32" s="8"/>
      <c r="Q32" s="13" t="str">
        <f>IF(C32+E32+G32+I32+K32+M32+O32-D32-F32-H32-J32-L32-N32-P32=0,"OKAY",C32+E32+G32+I32+K32+M32+O32-D32-F32-H32-J32-L32-N32-P32)</f>
        <v>OKAY</v>
      </c>
    </row>
    <row r="33" spans="1:17" ht="15">
      <c r="A33" s="3" t="s">
        <v>33</v>
      </c>
      <c r="B33" s="4" t="s">
        <v>12</v>
      </c>
      <c r="C33" s="7">
        <v>1</v>
      </c>
      <c r="D33" s="8">
        <v>1</v>
      </c>
      <c r="E33" s="7">
        <v>1</v>
      </c>
      <c r="F33" s="8">
        <v>1</v>
      </c>
      <c r="G33" s="7">
        <v>1</v>
      </c>
      <c r="H33" s="8">
        <v>1</v>
      </c>
      <c r="I33" s="7">
        <v>1</v>
      </c>
      <c r="J33" s="8">
        <v>1</v>
      </c>
      <c r="K33" s="7">
        <v>1</v>
      </c>
      <c r="L33" s="8">
        <v>1</v>
      </c>
      <c r="M33" s="7">
        <v>1</v>
      </c>
      <c r="N33" s="8">
        <v>1</v>
      </c>
      <c r="O33" s="7">
        <v>1</v>
      </c>
      <c r="P33" s="8">
        <v>1</v>
      </c>
      <c r="Q33" s="13" t="str">
        <f t="shared" si="0"/>
        <v>OKAY</v>
      </c>
    </row>
    <row r="34" spans="1:17" ht="15">
      <c r="A34" s="3" t="s">
        <v>45</v>
      </c>
      <c r="B34" s="4" t="s">
        <v>12</v>
      </c>
      <c r="C34" s="7"/>
      <c r="D34" s="8"/>
      <c r="E34" s="7"/>
      <c r="F34" s="8"/>
      <c r="G34" s="7"/>
      <c r="H34" s="8"/>
      <c r="I34" s="7"/>
      <c r="J34" s="8"/>
      <c r="K34" s="7"/>
      <c r="L34" s="8"/>
      <c r="M34" s="7"/>
      <c r="N34" s="8"/>
      <c r="O34" s="7"/>
      <c r="P34" s="8"/>
      <c r="Q34" s="13" t="str">
        <f t="shared" si="0"/>
        <v>OKAY</v>
      </c>
    </row>
    <row r="35" spans="1:17" ht="15">
      <c r="A35" s="3" t="s">
        <v>46</v>
      </c>
      <c r="B35" s="4" t="s">
        <v>12</v>
      </c>
      <c r="C35" s="7"/>
      <c r="D35" s="8"/>
      <c r="E35" s="7"/>
      <c r="F35" s="8"/>
      <c r="G35" s="7"/>
      <c r="H35" s="8"/>
      <c r="I35" s="7"/>
      <c r="J35" s="8"/>
      <c r="K35" s="7"/>
      <c r="L35" s="8"/>
      <c r="M35" s="7"/>
      <c r="N35" s="8"/>
      <c r="O35" s="7"/>
      <c r="P35" s="8"/>
      <c r="Q35" s="13" t="str">
        <f t="shared" si="0"/>
        <v>OKAY</v>
      </c>
    </row>
    <row r="36" spans="1:17" ht="15">
      <c r="A36" s="3" t="s">
        <v>21</v>
      </c>
      <c r="B36" s="4" t="s">
        <v>11</v>
      </c>
      <c r="C36" s="7">
        <v>1</v>
      </c>
      <c r="D36" s="8">
        <v>2</v>
      </c>
      <c r="E36" s="7">
        <v>2</v>
      </c>
      <c r="F36" s="8">
        <v>1</v>
      </c>
      <c r="G36" s="7">
        <v>1</v>
      </c>
      <c r="H36" s="8">
        <v>2</v>
      </c>
      <c r="I36" s="7">
        <v>2</v>
      </c>
      <c r="J36" s="8">
        <v>2</v>
      </c>
      <c r="K36" s="7">
        <v>2</v>
      </c>
      <c r="L36" s="8">
        <v>1</v>
      </c>
      <c r="M36" s="7"/>
      <c r="N36" s="8"/>
      <c r="O36" s="7"/>
      <c r="P36" s="8"/>
      <c r="Q36" s="13" t="str">
        <f t="shared" si="0"/>
        <v>OKAY</v>
      </c>
    </row>
    <row r="37" spans="1:17" ht="15">
      <c r="A37" s="3" t="s">
        <v>26</v>
      </c>
      <c r="B37" s="4" t="s">
        <v>11</v>
      </c>
      <c r="C37" s="7">
        <v>3</v>
      </c>
      <c r="D37" s="8">
        <v>3</v>
      </c>
      <c r="E37" s="7">
        <v>3</v>
      </c>
      <c r="F37" s="8">
        <v>1</v>
      </c>
      <c r="G37" s="7">
        <v>1</v>
      </c>
      <c r="H37" s="8">
        <v>1</v>
      </c>
      <c r="I37" s="7">
        <v>3</v>
      </c>
      <c r="J37" s="8">
        <v>3</v>
      </c>
      <c r="K37" s="7">
        <v>3</v>
      </c>
      <c r="L37" s="8">
        <v>5</v>
      </c>
      <c r="M37" s="7"/>
      <c r="N37" s="8"/>
      <c r="O37" s="7"/>
      <c r="P37" s="8"/>
      <c r="Q37" s="13" t="str">
        <f t="shared" si="0"/>
        <v>OKAY</v>
      </c>
    </row>
    <row r="38" spans="1:17" ht="15">
      <c r="A38" s="3" t="s">
        <v>35</v>
      </c>
      <c r="B38" s="4" t="s">
        <v>12</v>
      </c>
      <c r="C38" s="7"/>
      <c r="D38" s="8"/>
      <c r="E38" s="7"/>
      <c r="F38" s="8"/>
      <c r="G38" s="7"/>
      <c r="H38" s="8"/>
      <c r="I38" s="7"/>
      <c r="J38" s="8"/>
      <c r="K38" s="7"/>
      <c r="L38" s="8"/>
      <c r="M38" s="7"/>
      <c r="N38" s="8"/>
      <c r="O38" s="7"/>
      <c r="P38" s="8"/>
      <c r="Q38" s="13" t="str">
        <f t="shared" si="0"/>
        <v>OKAY</v>
      </c>
    </row>
    <row r="39" spans="1:17" ht="15">
      <c r="A39" s="3" t="s">
        <v>60</v>
      </c>
      <c r="B39" s="4" t="s">
        <v>12</v>
      </c>
      <c r="C39" s="7">
        <v>30</v>
      </c>
      <c r="D39" s="8">
        <v>30</v>
      </c>
      <c r="E39" s="7">
        <v>30</v>
      </c>
      <c r="F39" s="8">
        <v>30</v>
      </c>
      <c r="G39" s="7">
        <v>30</v>
      </c>
      <c r="H39" s="8">
        <v>30</v>
      </c>
      <c r="I39" s="7">
        <v>30</v>
      </c>
      <c r="J39" s="8">
        <v>30</v>
      </c>
      <c r="K39" s="7">
        <v>30</v>
      </c>
      <c r="L39" s="8">
        <v>30</v>
      </c>
      <c r="M39" s="7">
        <v>30</v>
      </c>
      <c r="N39" s="8">
        <v>30</v>
      </c>
      <c r="O39" s="7">
        <v>30</v>
      </c>
      <c r="P39" s="8">
        <v>30</v>
      </c>
      <c r="Q39" s="13" t="str">
        <f t="shared" si="0"/>
        <v>OKAY</v>
      </c>
    </row>
    <row r="40" spans="1:17" ht="15">
      <c r="A40" s="3" t="s">
        <v>29</v>
      </c>
      <c r="B40" s="4" t="s">
        <v>12</v>
      </c>
      <c r="C40" s="7">
        <v>8</v>
      </c>
      <c r="D40" s="8">
        <v>9</v>
      </c>
      <c r="E40" s="7">
        <v>10</v>
      </c>
      <c r="F40" s="8">
        <v>11</v>
      </c>
      <c r="G40" s="7">
        <v>10</v>
      </c>
      <c r="H40" s="8">
        <v>9</v>
      </c>
      <c r="I40" s="7">
        <v>9</v>
      </c>
      <c r="J40" s="8">
        <v>9</v>
      </c>
      <c r="K40" s="7">
        <v>10</v>
      </c>
      <c r="L40" s="8">
        <v>9</v>
      </c>
      <c r="M40" s="7">
        <v>4</v>
      </c>
      <c r="N40" s="8">
        <v>4</v>
      </c>
      <c r="O40" s="7">
        <v>4</v>
      </c>
      <c r="P40" s="8">
        <v>4</v>
      </c>
      <c r="Q40" s="13" t="str">
        <f>IF(C40+E40+G40+I40+K40+M40+O40-D40-F40-H40-J40-L40-N40-P40=0,"OKAY",C40+E40+G40+I40+K40+M40+O40-D40-F40-H40-J40-L40-N40-P40)</f>
        <v>OKAY</v>
      </c>
    </row>
    <row r="41" spans="1:17" ht="15">
      <c r="A41" s="3" t="s">
        <v>39</v>
      </c>
      <c r="B41" s="4" t="s">
        <v>12</v>
      </c>
      <c r="C41" s="7"/>
      <c r="D41" s="8"/>
      <c r="E41" s="7"/>
      <c r="F41" s="8"/>
      <c r="G41" s="7"/>
      <c r="H41" s="8"/>
      <c r="I41" s="7"/>
      <c r="J41" s="8"/>
      <c r="K41" s="7"/>
      <c r="L41" s="8"/>
      <c r="M41" s="7"/>
      <c r="N41" s="8"/>
      <c r="O41" s="7"/>
      <c r="P41" s="8"/>
      <c r="Q41" s="13" t="str">
        <f t="shared" si="0"/>
        <v>OKAY</v>
      </c>
    </row>
    <row r="42" spans="1:17" ht="15">
      <c r="A42" s="3" t="s">
        <v>52</v>
      </c>
      <c r="B42" s="4" t="s">
        <v>12</v>
      </c>
      <c r="C42" s="7">
        <v>5</v>
      </c>
      <c r="D42" s="8">
        <v>4</v>
      </c>
      <c r="E42" s="7">
        <v>3</v>
      </c>
      <c r="F42" s="8">
        <v>3</v>
      </c>
      <c r="G42" s="7">
        <v>4</v>
      </c>
      <c r="H42" s="8">
        <v>1</v>
      </c>
      <c r="I42" s="7">
        <v>0</v>
      </c>
      <c r="J42" s="8">
        <v>3</v>
      </c>
      <c r="K42" s="7">
        <v>4</v>
      </c>
      <c r="L42" s="8">
        <v>5</v>
      </c>
      <c r="M42" s="7">
        <v>0</v>
      </c>
      <c r="N42" s="8">
        <v>0</v>
      </c>
      <c r="O42" s="7">
        <v>0</v>
      </c>
      <c r="P42" s="8">
        <v>0</v>
      </c>
      <c r="Q42" s="13" t="str">
        <f t="shared" si="0"/>
        <v>OKAY</v>
      </c>
    </row>
    <row r="43" spans="1:17" ht="15">
      <c r="A43" s="3" t="s">
        <v>20</v>
      </c>
      <c r="B43" s="4" t="s">
        <v>12</v>
      </c>
      <c r="C43" s="7">
        <v>2</v>
      </c>
      <c r="D43" s="8">
        <v>3</v>
      </c>
      <c r="E43" s="7">
        <v>3</v>
      </c>
      <c r="F43" s="8">
        <v>2</v>
      </c>
      <c r="G43" s="7">
        <v>1</v>
      </c>
      <c r="H43" s="8">
        <v>4</v>
      </c>
      <c r="I43" s="7">
        <v>5</v>
      </c>
      <c r="J43" s="8">
        <v>2</v>
      </c>
      <c r="K43" s="7">
        <v>2</v>
      </c>
      <c r="L43" s="8">
        <v>3</v>
      </c>
      <c r="M43" s="7">
        <v>2</v>
      </c>
      <c r="N43" s="8">
        <v>0</v>
      </c>
      <c r="O43" s="7">
        <v>0</v>
      </c>
      <c r="P43" s="8">
        <v>1</v>
      </c>
      <c r="Q43" s="13" t="str">
        <f t="shared" si="0"/>
        <v>OKAY</v>
      </c>
    </row>
    <row r="44" spans="1:17" ht="15">
      <c r="A44" s="3" t="s">
        <v>10</v>
      </c>
      <c r="B44" s="4" t="s">
        <v>12</v>
      </c>
      <c r="C44" s="7"/>
      <c r="D44" s="8">
        <v>2</v>
      </c>
      <c r="E44" s="7">
        <v>2</v>
      </c>
      <c r="F44" s="8">
        <v>1</v>
      </c>
      <c r="G44" s="7">
        <v>1</v>
      </c>
      <c r="H44" s="8">
        <v>1</v>
      </c>
      <c r="I44" s="7">
        <v>1</v>
      </c>
      <c r="J44" s="8">
        <v>1</v>
      </c>
      <c r="K44" s="7">
        <v>1</v>
      </c>
      <c r="L44" s="8">
        <v>1</v>
      </c>
      <c r="M44" s="7">
        <v>1</v>
      </c>
      <c r="N44" s="8"/>
      <c r="O44" s="7"/>
      <c r="P44" s="8"/>
      <c r="Q44" s="13" t="str">
        <f t="shared" si="0"/>
        <v>OKAY</v>
      </c>
    </row>
    <row r="45" spans="1:17" ht="15">
      <c r="A45" s="3" t="s">
        <v>22</v>
      </c>
      <c r="B45" s="4" t="s">
        <v>12</v>
      </c>
      <c r="C45" s="7"/>
      <c r="D45" s="8"/>
      <c r="E45" s="7"/>
      <c r="F45" s="8"/>
      <c r="G45" s="7"/>
      <c r="H45" s="8"/>
      <c r="I45" s="7"/>
      <c r="J45" s="8"/>
      <c r="K45" s="7"/>
      <c r="L45" s="8"/>
      <c r="M45" s="7"/>
      <c r="N45" s="8"/>
      <c r="O45" s="7"/>
      <c r="P45" s="8"/>
      <c r="Q45" s="13" t="str">
        <f t="shared" si="0"/>
        <v>OKAY</v>
      </c>
    </row>
    <row r="46" spans="1:17" ht="15">
      <c r="A46" s="3" t="s">
        <v>50</v>
      </c>
      <c r="B46" s="4" t="s">
        <v>12</v>
      </c>
      <c r="C46" s="7"/>
      <c r="D46" s="8"/>
      <c r="E46" s="7"/>
      <c r="F46" s="8"/>
      <c r="G46" s="7"/>
      <c r="H46" s="8"/>
      <c r="I46" s="7"/>
      <c r="J46" s="8"/>
      <c r="K46" s="7"/>
      <c r="L46" s="8"/>
      <c r="M46" s="7"/>
      <c r="N46" s="8"/>
      <c r="O46" s="7"/>
      <c r="P46" s="8"/>
      <c r="Q46" s="13" t="str">
        <f t="shared" si="0"/>
        <v>OKAY</v>
      </c>
    </row>
    <row r="47" spans="1:17" ht="15">
      <c r="A47" s="3" t="s">
        <v>30</v>
      </c>
      <c r="B47" s="4" t="s">
        <v>11</v>
      </c>
      <c r="C47" s="7">
        <v>8</v>
      </c>
      <c r="D47" s="8">
        <v>14</v>
      </c>
      <c r="E47" s="7">
        <v>14</v>
      </c>
      <c r="F47" s="8">
        <v>14</v>
      </c>
      <c r="G47" s="7">
        <v>14</v>
      </c>
      <c r="H47" s="8">
        <v>14</v>
      </c>
      <c r="I47" s="7">
        <v>14</v>
      </c>
      <c r="J47" s="8">
        <v>14</v>
      </c>
      <c r="K47" s="7">
        <v>14</v>
      </c>
      <c r="L47" s="8">
        <v>11</v>
      </c>
      <c r="M47" s="7">
        <v>11</v>
      </c>
      <c r="N47" s="8">
        <v>10</v>
      </c>
      <c r="O47" s="7">
        <v>10</v>
      </c>
      <c r="P47" s="8">
        <v>8</v>
      </c>
      <c r="Q47" s="13" t="str">
        <f t="shared" si="0"/>
        <v>OKAY</v>
      </c>
    </row>
    <row r="48" spans="1:17" ht="15">
      <c r="A48" s="3" t="s">
        <v>42</v>
      </c>
      <c r="B48" s="4" t="s">
        <v>12</v>
      </c>
      <c r="C48" s="7">
        <v>4</v>
      </c>
      <c r="D48" s="8">
        <v>3</v>
      </c>
      <c r="E48" s="7">
        <v>3</v>
      </c>
      <c r="F48" s="8">
        <v>3</v>
      </c>
      <c r="G48" s="7">
        <v>3</v>
      </c>
      <c r="H48" s="8">
        <v>3</v>
      </c>
      <c r="I48" s="7">
        <v>2</v>
      </c>
      <c r="J48" s="8">
        <v>4</v>
      </c>
      <c r="K48" s="7">
        <v>4</v>
      </c>
      <c r="L48" s="8">
        <v>0</v>
      </c>
      <c r="M48" s="7">
        <v>3</v>
      </c>
      <c r="N48" s="8">
        <v>3</v>
      </c>
      <c r="O48" s="7">
        <v>1</v>
      </c>
      <c r="P48" s="8">
        <v>4</v>
      </c>
      <c r="Q48" s="13" t="str">
        <f t="shared" si="0"/>
        <v>OKAY</v>
      </c>
    </row>
    <row r="49" spans="1:17" ht="15">
      <c r="A49" s="3" t="s">
        <v>37</v>
      </c>
      <c r="B49" s="4" t="s">
        <v>12</v>
      </c>
      <c r="C49" s="7"/>
      <c r="D49" s="8"/>
      <c r="E49" s="7"/>
      <c r="F49" s="8"/>
      <c r="G49" s="7"/>
      <c r="H49" s="8"/>
      <c r="I49" s="7"/>
      <c r="J49" s="8"/>
      <c r="K49" s="7"/>
      <c r="L49" s="8"/>
      <c r="M49" s="7"/>
      <c r="N49" s="8"/>
      <c r="O49" s="7"/>
      <c r="P49" s="8"/>
      <c r="Q49" s="13" t="str">
        <f t="shared" si="0"/>
        <v>OKAY</v>
      </c>
    </row>
    <row r="50" spans="1:17" ht="15">
      <c r="A50" s="3" t="s">
        <v>28</v>
      </c>
      <c r="B50" s="4" t="s">
        <v>12</v>
      </c>
      <c r="C50" s="7"/>
      <c r="D50" s="8"/>
      <c r="E50" s="7"/>
      <c r="F50" s="8"/>
      <c r="G50" s="7"/>
      <c r="H50" s="8"/>
      <c r="I50" s="7"/>
      <c r="J50" s="8"/>
      <c r="K50" s="7"/>
      <c r="L50" s="8"/>
      <c r="M50" s="7"/>
      <c r="N50" s="8"/>
      <c r="O50" s="7"/>
      <c r="P50" s="8"/>
      <c r="Q50" s="13" t="str">
        <f t="shared" si="0"/>
        <v>OKAY</v>
      </c>
    </row>
    <row r="51" spans="1:17" ht="15">
      <c r="A51" s="3" t="s">
        <v>43</v>
      </c>
      <c r="B51" s="4" t="s">
        <v>12</v>
      </c>
      <c r="C51" s="7">
        <v>3</v>
      </c>
      <c r="D51" s="8">
        <v>3</v>
      </c>
      <c r="E51" s="7">
        <v>3</v>
      </c>
      <c r="F51" s="8">
        <v>4</v>
      </c>
      <c r="G51" s="7">
        <v>4</v>
      </c>
      <c r="H51" s="8">
        <v>3</v>
      </c>
      <c r="I51" s="7">
        <v>3</v>
      </c>
      <c r="J51" s="8">
        <v>3</v>
      </c>
      <c r="K51" s="7">
        <v>3</v>
      </c>
      <c r="L51" s="8">
        <v>4</v>
      </c>
      <c r="M51" s="7">
        <v>2</v>
      </c>
      <c r="N51" s="8">
        <v>1</v>
      </c>
      <c r="O51" s="7"/>
      <c r="P51" s="8"/>
      <c r="Q51" s="13" t="str">
        <f t="shared" si="0"/>
        <v>OKAY</v>
      </c>
    </row>
    <row r="52" spans="1:17" ht="15">
      <c r="A52" s="3" t="s">
        <v>83</v>
      </c>
      <c r="B52" s="4" t="s">
        <v>12</v>
      </c>
      <c r="C52" s="7">
        <v>4</v>
      </c>
      <c r="D52" s="8">
        <v>7</v>
      </c>
      <c r="E52" s="7">
        <v>6</v>
      </c>
      <c r="F52" s="8">
        <v>9</v>
      </c>
      <c r="G52" s="7">
        <v>8</v>
      </c>
      <c r="H52" s="8">
        <v>8</v>
      </c>
      <c r="I52" s="7">
        <v>8</v>
      </c>
      <c r="J52" s="8">
        <v>7</v>
      </c>
      <c r="K52" s="7">
        <v>9</v>
      </c>
      <c r="L52" s="8">
        <v>7</v>
      </c>
      <c r="M52" s="7">
        <v>7</v>
      </c>
      <c r="N52" s="8">
        <v>1</v>
      </c>
      <c r="O52" s="7">
        <v>1</v>
      </c>
      <c r="P52" s="8">
        <v>4</v>
      </c>
      <c r="Q52" s="13" t="str">
        <f t="shared" si="0"/>
        <v>OKAY</v>
      </c>
    </row>
    <row r="53" spans="1:17" ht="15">
      <c r="A53" s="3" t="s">
        <v>84</v>
      </c>
      <c r="B53" s="4" t="s">
        <v>12</v>
      </c>
      <c r="C53" s="7">
        <v>5</v>
      </c>
      <c r="D53" s="8">
        <v>5</v>
      </c>
      <c r="E53" s="7">
        <v>5</v>
      </c>
      <c r="F53" s="8">
        <v>5</v>
      </c>
      <c r="G53" s="7">
        <v>5</v>
      </c>
      <c r="H53" s="8">
        <v>5</v>
      </c>
      <c r="I53" s="7">
        <v>5</v>
      </c>
      <c r="J53" s="8">
        <v>5</v>
      </c>
      <c r="K53" s="7">
        <v>5</v>
      </c>
      <c r="L53" s="8">
        <v>5</v>
      </c>
      <c r="M53" s="7">
        <v>5</v>
      </c>
      <c r="N53" s="8">
        <v>5</v>
      </c>
      <c r="O53" s="7">
        <v>5</v>
      </c>
      <c r="P53" s="8">
        <v>5</v>
      </c>
      <c r="Q53" s="13" t="str">
        <f t="shared" si="0"/>
        <v>OKAY</v>
      </c>
    </row>
    <row r="54" spans="1:17" ht="15">
      <c r="A54" s="3" t="s">
        <v>85</v>
      </c>
      <c r="B54" s="4" t="s">
        <v>12</v>
      </c>
      <c r="C54" s="7">
        <v>8</v>
      </c>
      <c r="D54" s="8">
        <v>8</v>
      </c>
      <c r="E54" s="7">
        <v>8</v>
      </c>
      <c r="F54" s="8">
        <v>8</v>
      </c>
      <c r="G54" s="7">
        <v>8</v>
      </c>
      <c r="H54" s="8">
        <v>8</v>
      </c>
      <c r="I54" s="7">
        <v>8</v>
      </c>
      <c r="J54" s="8">
        <v>8</v>
      </c>
      <c r="K54" s="7">
        <v>8</v>
      </c>
      <c r="L54" s="8">
        <v>8</v>
      </c>
      <c r="M54" s="7">
        <v>8</v>
      </c>
      <c r="N54" s="8">
        <v>8</v>
      </c>
      <c r="O54" s="7">
        <v>8</v>
      </c>
      <c r="P54" s="8">
        <v>8</v>
      </c>
      <c r="Q54" s="13" t="str">
        <f t="shared" si="0"/>
        <v>OKAY</v>
      </c>
    </row>
    <row r="55" spans="1:17" ht="15">
      <c r="A55" s="3" t="s">
        <v>16</v>
      </c>
      <c r="B55" s="4" t="s">
        <v>12</v>
      </c>
      <c r="C55" s="7">
        <v>2</v>
      </c>
      <c r="D55" s="8">
        <v>3</v>
      </c>
      <c r="E55" s="7">
        <v>3</v>
      </c>
      <c r="F55" s="8">
        <v>2</v>
      </c>
      <c r="G55" s="7">
        <v>1</v>
      </c>
      <c r="H55" s="8">
        <v>1</v>
      </c>
      <c r="I55" s="7">
        <v>1</v>
      </c>
      <c r="J55" s="8">
        <v>2</v>
      </c>
      <c r="K55" s="7">
        <v>4</v>
      </c>
      <c r="L55" s="8">
        <v>3</v>
      </c>
      <c r="M55" s="7"/>
      <c r="N55" s="8"/>
      <c r="O55" s="7">
        <v>1</v>
      </c>
      <c r="P55" s="8">
        <v>1</v>
      </c>
      <c r="Q55" s="13" t="str">
        <f t="shared" si="0"/>
        <v>OKAY</v>
      </c>
    </row>
    <row r="56" spans="1:17" ht="15">
      <c r="A56" s="3" t="s">
        <v>27</v>
      </c>
      <c r="B56" s="4" t="s">
        <v>12</v>
      </c>
      <c r="C56" s="7">
        <v>1</v>
      </c>
      <c r="D56" s="8">
        <v>2</v>
      </c>
      <c r="E56" s="7">
        <v>2</v>
      </c>
      <c r="F56" s="8">
        <v>0</v>
      </c>
      <c r="G56" s="7">
        <v>0</v>
      </c>
      <c r="H56" s="8">
        <v>2</v>
      </c>
      <c r="I56" s="7">
        <v>2</v>
      </c>
      <c r="J56" s="8">
        <v>1</v>
      </c>
      <c r="K56" s="7">
        <v>1</v>
      </c>
      <c r="L56" s="8">
        <v>2</v>
      </c>
      <c r="M56" s="7">
        <v>2</v>
      </c>
      <c r="N56" s="8">
        <v>1</v>
      </c>
      <c r="O56" s="7">
        <v>0</v>
      </c>
      <c r="P56" s="8">
        <v>0</v>
      </c>
      <c r="Q56" s="13" t="str">
        <f t="shared" si="0"/>
        <v>OKAY</v>
      </c>
    </row>
    <row r="57" spans="1:17" ht="15">
      <c r="A57" s="3" t="s">
        <v>54</v>
      </c>
      <c r="B57" s="4" t="s">
        <v>12</v>
      </c>
      <c r="C57" s="7">
        <v>13</v>
      </c>
      <c r="D57" s="8">
        <v>10</v>
      </c>
      <c r="E57" s="7">
        <v>9</v>
      </c>
      <c r="F57" s="8">
        <v>6</v>
      </c>
      <c r="G57" s="7">
        <v>6</v>
      </c>
      <c r="H57" s="8">
        <v>12</v>
      </c>
      <c r="I57" s="7">
        <v>6</v>
      </c>
      <c r="J57" s="8">
        <v>8</v>
      </c>
      <c r="K57" s="7">
        <v>14</v>
      </c>
      <c r="L57" s="8">
        <v>12</v>
      </c>
      <c r="M57" s="7">
        <v>0</v>
      </c>
      <c r="N57" s="8">
        <v>0</v>
      </c>
      <c r="O57" s="7">
        <v>0</v>
      </c>
      <c r="P57" s="8">
        <v>0</v>
      </c>
      <c r="Q57" s="13" t="str">
        <f>IF(C57+E57+G57+I57+K57+M57+O57-D57-F57-H57-J57-L57-N57-P57=0,"OKAY",C57+E57+G57+I57+K57+M57+O57-D57-F57-H57-J57-L57-N57-P57)</f>
        <v>OKAY</v>
      </c>
    </row>
    <row r="59" spans="1:16" ht="15.75">
      <c r="A59" s="9"/>
      <c r="B59" s="10" t="s">
        <v>13</v>
      </c>
      <c r="C59" s="9">
        <f aca="true" t="shared" si="1" ref="C59:P59">SUMIF($B6:$B57,"ja",C6:C57)</f>
        <v>90</v>
      </c>
      <c r="D59" s="9">
        <f t="shared" si="1"/>
        <v>108</v>
      </c>
      <c r="E59" s="9">
        <f t="shared" si="1"/>
        <v>107</v>
      </c>
      <c r="F59" s="9">
        <f t="shared" si="1"/>
        <v>110</v>
      </c>
      <c r="G59" s="9">
        <f t="shared" si="1"/>
        <v>111</v>
      </c>
      <c r="H59" s="9">
        <f t="shared" si="1"/>
        <v>106</v>
      </c>
      <c r="I59" s="9">
        <f t="shared" si="1"/>
        <v>107</v>
      </c>
      <c r="J59" s="9">
        <f t="shared" si="1"/>
        <v>105</v>
      </c>
      <c r="K59" s="9">
        <f t="shared" si="1"/>
        <v>106</v>
      </c>
      <c r="L59" s="9">
        <f t="shared" si="1"/>
        <v>102</v>
      </c>
      <c r="M59" s="9">
        <f t="shared" si="1"/>
        <v>94</v>
      </c>
      <c r="N59" s="9">
        <f t="shared" si="1"/>
        <v>82</v>
      </c>
      <c r="O59" s="9">
        <f t="shared" si="1"/>
        <v>81</v>
      </c>
      <c r="P59" s="9">
        <f t="shared" si="1"/>
        <v>78</v>
      </c>
    </row>
  </sheetData>
  <sheetProtection/>
  <autoFilter ref="B4:B51"/>
  <mergeCells count="10">
    <mergeCell ref="A2:P2"/>
    <mergeCell ref="A4:A5"/>
    <mergeCell ref="B4:B5"/>
    <mergeCell ref="C4:D4"/>
    <mergeCell ref="E4:F4"/>
    <mergeCell ref="G4:H4"/>
    <mergeCell ref="I4:J4"/>
    <mergeCell ref="K4:L4"/>
    <mergeCell ref="M4:N4"/>
    <mergeCell ref="O4:P4"/>
  </mergeCells>
  <conditionalFormatting sqref="B59 A6:P57">
    <cfRule type="expression" priority="17" dxfId="1">
      <formula>$B6="nein"</formula>
    </cfRule>
    <cfRule type="expression" priority="18" dxfId="0">
      <formula>$B6="ja"</formula>
    </cfRule>
  </conditionalFormatting>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Q59"/>
  <sheetViews>
    <sheetView zoomScalePageLayoutView="0" workbookViewId="0" topLeftCell="A34">
      <selection activeCell="C59" sqref="C59"/>
    </sheetView>
  </sheetViews>
  <sheetFormatPr defaultColWidth="11.421875" defaultRowHeight="15"/>
  <cols>
    <col min="1" max="1" width="39.421875" style="0" bestFit="1" customWidth="1"/>
    <col min="2" max="2" width="15.8515625" style="0" customWidth="1"/>
    <col min="3" max="16" width="5.7109375" style="0" customWidth="1"/>
    <col min="17" max="17" width="14.7109375" style="0" bestFit="1" customWidth="1"/>
  </cols>
  <sheetData>
    <row r="2" spans="1:16" ht="45" customHeight="1">
      <c r="A2" s="59" t="s">
        <v>88</v>
      </c>
      <c r="B2" s="60"/>
      <c r="C2" s="60"/>
      <c r="D2" s="60"/>
      <c r="E2" s="60"/>
      <c r="F2" s="60"/>
      <c r="G2" s="60"/>
      <c r="H2" s="60"/>
      <c r="I2" s="60"/>
      <c r="J2" s="60"/>
      <c r="K2" s="60"/>
      <c r="L2" s="60"/>
      <c r="M2" s="60"/>
      <c r="N2" s="60"/>
      <c r="O2" s="60"/>
      <c r="P2" s="60"/>
    </row>
    <row r="4" spans="1:17" ht="15">
      <c r="A4" s="61" t="s">
        <v>9</v>
      </c>
      <c r="B4" s="61" t="s">
        <v>14</v>
      </c>
      <c r="C4" s="63" t="s">
        <v>0</v>
      </c>
      <c r="D4" s="64"/>
      <c r="E4" s="63" t="s">
        <v>1</v>
      </c>
      <c r="F4" s="64"/>
      <c r="G4" s="63" t="s">
        <v>2</v>
      </c>
      <c r="H4" s="64"/>
      <c r="I4" s="63" t="s">
        <v>3</v>
      </c>
      <c r="J4" s="64"/>
      <c r="K4" s="63" t="s">
        <v>4</v>
      </c>
      <c r="L4" s="64"/>
      <c r="M4" s="63" t="s">
        <v>5</v>
      </c>
      <c r="N4" s="64"/>
      <c r="O4" s="63" t="s">
        <v>6</v>
      </c>
      <c r="P4" s="64"/>
      <c r="Q4" s="11" t="s">
        <v>48</v>
      </c>
    </row>
    <row r="5" spans="1:17" ht="15">
      <c r="A5" s="62"/>
      <c r="B5" s="62"/>
      <c r="C5" s="5" t="s">
        <v>7</v>
      </c>
      <c r="D5" s="6" t="s">
        <v>8</v>
      </c>
      <c r="E5" s="1" t="s">
        <v>7</v>
      </c>
      <c r="F5" s="2" t="s">
        <v>8</v>
      </c>
      <c r="G5" s="1" t="s">
        <v>7</v>
      </c>
      <c r="H5" s="2" t="s">
        <v>8</v>
      </c>
      <c r="I5" s="1" t="s">
        <v>7</v>
      </c>
      <c r="J5" s="2" t="s">
        <v>8</v>
      </c>
      <c r="K5" s="1" t="s">
        <v>7</v>
      </c>
      <c r="L5" s="2" t="s">
        <v>8</v>
      </c>
      <c r="M5" s="1" t="s">
        <v>7</v>
      </c>
      <c r="N5" s="2" t="s">
        <v>8</v>
      </c>
      <c r="O5" s="1" t="s">
        <v>7</v>
      </c>
      <c r="P5" s="2" t="s">
        <v>8</v>
      </c>
      <c r="Q5" s="12"/>
    </row>
    <row r="6" spans="1:17" ht="15">
      <c r="A6" s="3" t="s">
        <v>34</v>
      </c>
      <c r="B6" s="4" t="s">
        <v>12</v>
      </c>
      <c r="C6" s="7">
        <v>6</v>
      </c>
      <c r="D6" s="8">
        <v>3</v>
      </c>
      <c r="E6" s="7">
        <v>5</v>
      </c>
      <c r="F6" s="8">
        <v>6</v>
      </c>
      <c r="G6" s="7">
        <v>6</v>
      </c>
      <c r="H6" s="8">
        <v>5</v>
      </c>
      <c r="I6" s="7">
        <v>5</v>
      </c>
      <c r="J6" s="8">
        <v>6</v>
      </c>
      <c r="K6" s="7">
        <v>5</v>
      </c>
      <c r="L6" s="8">
        <v>5</v>
      </c>
      <c r="M6" s="7">
        <v>3</v>
      </c>
      <c r="N6" s="8">
        <v>5</v>
      </c>
      <c r="O6" s="7">
        <v>3</v>
      </c>
      <c r="P6" s="8">
        <v>3</v>
      </c>
      <c r="Q6" s="13" t="str">
        <f aca="true" t="shared" si="0" ref="Q6:Q56">IF(C6+E6+G6+I6+K6+M6+O6-D6-F6-H6-J6-L6-N6-P6=0,"OKAY",C6+E6+G6+I6+K6+M6+O6-D6-F6-H6-J6-L6-N6-P6)</f>
        <v>OKAY</v>
      </c>
    </row>
    <row r="7" spans="1:17" ht="15">
      <c r="A7" s="3" t="s">
        <v>15</v>
      </c>
      <c r="B7" s="4" t="s">
        <v>12</v>
      </c>
      <c r="C7" s="7">
        <v>6</v>
      </c>
      <c r="D7" s="8">
        <v>8</v>
      </c>
      <c r="E7" s="7">
        <v>8</v>
      </c>
      <c r="F7" s="8">
        <v>8</v>
      </c>
      <c r="G7" s="7">
        <v>8</v>
      </c>
      <c r="H7" s="8">
        <v>9</v>
      </c>
      <c r="I7" s="7">
        <v>9</v>
      </c>
      <c r="J7" s="8">
        <v>8</v>
      </c>
      <c r="K7" s="7">
        <v>8</v>
      </c>
      <c r="L7" s="8">
        <v>8</v>
      </c>
      <c r="M7" s="7">
        <v>8</v>
      </c>
      <c r="N7" s="8">
        <v>6</v>
      </c>
      <c r="O7" s="7">
        <v>5</v>
      </c>
      <c r="P7" s="8">
        <v>5</v>
      </c>
      <c r="Q7" s="13" t="str">
        <f t="shared" si="0"/>
        <v>OKAY</v>
      </c>
    </row>
    <row r="8" spans="1:17" ht="15">
      <c r="A8" s="3" t="s">
        <v>49</v>
      </c>
      <c r="B8" s="4" t="s">
        <v>12</v>
      </c>
      <c r="C8" s="7">
        <v>3</v>
      </c>
      <c r="D8" s="8">
        <v>3</v>
      </c>
      <c r="E8" s="7">
        <v>3</v>
      </c>
      <c r="F8" s="8">
        <v>3</v>
      </c>
      <c r="G8" s="7">
        <v>3</v>
      </c>
      <c r="H8" s="8">
        <v>3</v>
      </c>
      <c r="I8" s="7">
        <v>3</v>
      </c>
      <c r="J8" s="8">
        <v>3</v>
      </c>
      <c r="K8" s="7">
        <v>3</v>
      </c>
      <c r="L8" s="8">
        <v>3</v>
      </c>
      <c r="M8" s="7">
        <v>3</v>
      </c>
      <c r="N8" s="8">
        <v>3</v>
      </c>
      <c r="O8" s="7">
        <v>3</v>
      </c>
      <c r="P8" s="8">
        <v>3</v>
      </c>
      <c r="Q8" s="13" t="str">
        <f t="shared" si="0"/>
        <v>OKAY</v>
      </c>
    </row>
    <row r="9" spans="1:17" ht="15">
      <c r="A9" s="3" t="s">
        <v>55</v>
      </c>
      <c r="B9" s="4" t="s">
        <v>12</v>
      </c>
      <c r="C9" s="35">
        <v>23</v>
      </c>
      <c r="D9" s="36">
        <v>30</v>
      </c>
      <c r="E9" s="37">
        <v>30</v>
      </c>
      <c r="F9" s="36">
        <v>26</v>
      </c>
      <c r="G9" s="37">
        <v>26</v>
      </c>
      <c r="H9" s="36">
        <v>30</v>
      </c>
      <c r="I9" s="37">
        <v>30</v>
      </c>
      <c r="J9" s="36">
        <v>26</v>
      </c>
      <c r="K9" s="37">
        <v>26</v>
      </c>
      <c r="L9" s="36">
        <v>30</v>
      </c>
      <c r="M9" s="37">
        <v>30</v>
      </c>
      <c r="N9" s="36">
        <v>26</v>
      </c>
      <c r="O9" s="37">
        <v>26</v>
      </c>
      <c r="P9" s="36">
        <v>23</v>
      </c>
      <c r="Q9" s="13" t="str">
        <f t="shared" si="0"/>
        <v>OKAY</v>
      </c>
    </row>
    <row r="10" spans="1:17" ht="15">
      <c r="A10" s="3" t="s">
        <v>56</v>
      </c>
      <c r="B10" s="4" t="s">
        <v>12</v>
      </c>
      <c r="C10" s="7"/>
      <c r="D10" s="8">
        <v>6</v>
      </c>
      <c r="E10" s="7">
        <v>6</v>
      </c>
      <c r="F10" s="8">
        <v>6</v>
      </c>
      <c r="G10" s="7">
        <v>6</v>
      </c>
      <c r="H10" s="8">
        <v>6</v>
      </c>
      <c r="I10" s="7">
        <v>6</v>
      </c>
      <c r="J10" s="8">
        <v>6</v>
      </c>
      <c r="K10" s="7">
        <v>6</v>
      </c>
      <c r="L10" s="8">
        <v>6</v>
      </c>
      <c r="M10" s="7">
        <v>6</v>
      </c>
      <c r="N10" s="8"/>
      <c r="O10" s="7"/>
      <c r="P10" s="8"/>
      <c r="Q10" s="13" t="str">
        <f t="shared" si="0"/>
        <v>OKAY</v>
      </c>
    </row>
    <row r="11" spans="1:17" ht="15">
      <c r="A11" s="3" t="s">
        <v>57</v>
      </c>
      <c r="B11" s="4" t="s">
        <v>12</v>
      </c>
      <c r="C11" s="7">
        <v>16</v>
      </c>
      <c r="D11" s="8">
        <v>16</v>
      </c>
      <c r="E11" s="7">
        <v>16</v>
      </c>
      <c r="F11" s="8">
        <v>16</v>
      </c>
      <c r="G11" s="7">
        <v>16</v>
      </c>
      <c r="H11" s="8">
        <v>16</v>
      </c>
      <c r="I11" s="7">
        <v>16</v>
      </c>
      <c r="J11" s="8">
        <v>16</v>
      </c>
      <c r="K11" s="7">
        <v>16</v>
      </c>
      <c r="L11" s="8">
        <v>16</v>
      </c>
      <c r="M11" s="7">
        <v>16</v>
      </c>
      <c r="N11" s="8">
        <v>16</v>
      </c>
      <c r="O11" s="7">
        <v>16</v>
      </c>
      <c r="P11" s="8">
        <v>16</v>
      </c>
      <c r="Q11" s="13" t="str">
        <f t="shared" si="0"/>
        <v>OKAY</v>
      </c>
    </row>
    <row r="12" spans="1:17" ht="15">
      <c r="A12" s="3" t="s">
        <v>38</v>
      </c>
      <c r="B12" s="4" t="s">
        <v>12</v>
      </c>
      <c r="C12" s="7">
        <v>2</v>
      </c>
      <c r="D12" s="8">
        <v>1</v>
      </c>
      <c r="E12" s="7">
        <v>1</v>
      </c>
      <c r="F12" s="8">
        <v>2</v>
      </c>
      <c r="G12" s="7">
        <v>2</v>
      </c>
      <c r="H12" s="8">
        <v>1</v>
      </c>
      <c r="I12" s="7">
        <v>2</v>
      </c>
      <c r="J12" s="8">
        <v>2</v>
      </c>
      <c r="K12" s="7">
        <v>1</v>
      </c>
      <c r="L12" s="8">
        <v>2</v>
      </c>
      <c r="M12" s="7">
        <v>0</v>
      </c>
      <c r="N12" s="8"/>
      <c r="O12" s="7">
        <v>0</v>
      </c>
      <c r="P12" s="8"/>
      <c r="Q12" s="13" t="str">
        <f t="shared" si="0"/>
        <v>OKAY</v>
      </c>
    </row>
    <row r="13" spans="1:17" ht="15">
      <c r="A13" s="3" t="s">
        <v>32</v>
      </c>
      <c r="B13" s="4" t="s">
        <v>77</v>
      </c>
      <c r="C13" s="7"/>
      <c r="D13" s="8"/>
      <c r="E13" s="7"/>
      <c r="F13" s="8"/>
      <c r="G13" s="7"/>
      <c r="H13" s="8"/>
      <c r="I13" s="7"/>
      <c r="J13" s="8"/>
      <c r="K13" s="7"/>
      <c r="L13" s="8"/>
      <c r="M13" s="7"/>
      <c r="N13" s="8"/>
      <c r="O13" s="7"/>
      <c r="P13" s="8"/>
      <c r="Q13" s="13" t="str">
        <f t="shared" si="0"/>
        <v>OKAY</v>
      </c>
    </row>
    <row r="14" spans="1:17" ht="15">
      <c r="A14" s="3" t="s">
        <v>78</v>
      </c>
      <c r="B14" s="4" t="s">
        <v>11</v>
      </c>
      <c r="C14" s="7">
        <v>10</v>
      </c>
      <c r="D14" s="8">
        <v>12</v>
      </c>
      <c r="E14" s="7">
        <v>12</v>
      </c>
      <c r="F14" s="8">
        <v>11</v>
      </c>
      <c r="G14" s="7">
        <v>12</v>
      </c>
      <c r="H14" s="8">
        <v>16</v>
      </c>
      <c r="I14" s="7">
        <v>13</v>
      </c>
      <c r="J14" s="8">
        <v>12</v>
      </c>
      <c r="K14" s="7">
        <v>15</v>
      </c>
      <c r="L14" s="8">
        <v>11</v>
      </c>
      <c r="M14" s="7"/>
      <c r="N14" s="8"/>
      <c r="O14" s="7"/>
      <c r="P14" s="8"/>
      <c r="Q14" s="13" t="str">
        <f t="shared" si="0"/>
        <v>OKAY</v>
      </c>
    </row>
    <row r="15" spans="1:17" ht="15">
      <c r="A15" s="3" t="s">
        <v>79</v>
      </c>
      <c r="B15" s="4" t="s">
        <v>11</v>
      </c>
      <c r="C15" s="7">
        <v>5</v>
      </c>
      <c r="D15" s="8">
        <v>5</v>
      </c>
      <c r="E15" s="7">
        <v>5</v>
      </c>
      <c r="F15" s="8">
        <v>5</v>
      </c>
      <c r="G15" s="7">
        <v>5</v>
      </c>
      <c r="H15" s="8">
        <v>5</v>
      </c>
      <c r="I15" s="7">
        <v>5</v>
      </c>
      <c r="J15" s="8">
        <v>5</v>
      </c>
      <c r="K15" s="7">
        <v>5</v>
      </c>
      <c r="L15" s="8">
        <v>5</v>
      </c>
      <c r="M15" s="7">
        <v>5</v>
      </c>
      <c r="N15" s="8">
        <v>5</v>
      </c>
      <c r="O15" s="7">
        <v>5</v>
      </c>
      <c r="P15" s="8">
        <v>5</v>
      </c>
      <c r="Q15" s="13" t="str">
        <f t="shared" si="0"/>
        <v>OKAY</v>
      </c>
    </row>
    <row r="16" spans="1:17" ht="15">
      <c r="A16" s="3" t="s">
        <v>25</v>
      </c>
      <c r="B16" s="4" t="s">
        <v>12</v>
      </c>
      <c r="C16" s="7">
        <v>0</v>
      </c>
      <c r="D16" s="8">
        <v>5</v>
      </c>
      <c r="E16" s="7">
        <v>4</v>
      </c>
      <c r="F16" s="8">
        <v>3</v>
      </c>
      <c r="G16" s="7">
        <v>4</v>
      </c>
      <c r="H16" s="8">
        <v>6</v>
      </c>
      <c r="I16" s="7">
        <v>6</v>
      </c>
      <c r="J16" s="8">
        <v>2</v>
      </c>
      <c r="K16" s="7">
        <v>2</v>
      </c>
      <c r="L16" s="8">
        <v>2</v>
      </c>
      <c r="M16" s="7">
        <v>2</v>
      </c>
      <c r="N16" s="8">
        <v>0</v>
      </c>
      <c r="O16" s="7"/>
      <c r="P16" s="8"/>
      <c r="Q16" s="13" t="str">
        <f t="shared" si="0"/>
        <v>OKAY</v>
      </c>
    </row>
    <row r="17" spans="1:17" ht="15">
      <c r="A17" s="3" t="s">
        <v>17</v>
      </c>
      <c r="B17" s="4" t="s">
        <v>11</v>
      </c>
      <c r="C17" s="7"/>
      <c r="D17" s="8"/>
      <c r="E17" s="7"/>
      <c r="F17" s="8"/>
      <c r="G17" s="7"/>
      <c r="H17" s="8"/>
      <c r="I17" s="7"/>
      <c r="J17" s="8"/>
      <c r="K17" s="7"/>
      <c r="L17" s="8"/>
      <c r="M17" s="7"/>
      <c r="N17" s="8"/>
      <c r="O17" s="7"/>
      <c r="P17" s="8"/>
      <c r="Q17" s="13" t="str">
        <f t="shared" si="0"/>
        <v>OKAY</v>
      </c>
    </row>
    <row r="18" spans="1:17" ht="15">
      <c r="A18" s="3" t="s">
        <v>36</v>
      </c>
      <c r="B18" s="4" t="s">
        <v>12</v>
      </c>
      <c r="C18" s="7">
        <v>16</v>
      </c>
      <c r="D18" s="8">
        <v>13</v>
      </c>
      <c r="E18" s="7">
        <v>13</v>
      </c>
      <c r="F18" s="8">
        <v>16</v>
      </c>
      <c r="G18" s="7">
        <v>16</v>
      </c>
      <c r="H18" s="8">
        <v>13</v>
      </c>
      <c r="I18" s="7">
        <v>11</v>
      </c>
      <c r="J18" s="8">
        <v>11</v>
      </c>
      <c r="K18" s="7">
        <v>13</v>
      </c>
      <c r="L18" s="8">
        <v>11</v>
      </c>
      <c r="M18" s="7">
        <v>11</v>
      </c>
      <c r="N18" s="8">
        <v>11</v>
      </c>
      <c r="O18" s="7">
        <v>11</v>
      </c>
      <c r="P18" s="8">
        <v>11</v>
      </c>
      <c r="Q18" s="13">
        <f t="shared" si="0"/>
        <v>5</v>
      </c>
    </row>
    <row r="19" spans="1:17" ht="15">
      <c r="A19" s="3" t="s">
        <v>40</v>
      </c>
      <c r="B19" s="4" t="s">
        <v>12</v>
      </c>
      <c r="C19" s="7">
        <v>0</v>
      </c>
      <c r="D19" s="8">
        <v>6</v>
      </c>
      <c r="E19" s="7">
        <v>0</v>
      </c>
      <c r="F19" s="8">
        <v>0</v>
      </c>
      <c r="G19" s="7">
        <v>0</v>
      </c>
      <c r="H19" s="8">
        <v>6</v>
      </c>
      <c r="I19" s="7">
        <v>6</v>
      </c>
      <c r="J19" s="8">
        <v>1</v>
      </c>
      <c r="K19" s="7">
        <v>1</v>
      </c>
      <c r="L19" s="8">
        <v>5</v>
      </c>
      <c r="M19" s="7">
        <v>5</v>
      </c>
      <c r="N19" s="8">
        <v>3</v>
      </c>
      <c r="O19" s="7">
        <v>3</v>
      </c>
      <c r="P19" s="8">
        <v>3</v>
      </c>
      <c r="Q19" s="13">
        <f>IF(C19+E19+G19+I19+K19+M19+O19-D19-F19-H19-J19-L19-N19-P19=0,"OKAY",C19+E19+G19+I19+K19+M19+O19-D19-F19-H19-J19-L19-N19-P19)</f>
        <v>-9</v>
      </c>
    </row>
    <row r="20" spans="1:17" ht="15">
      <c r="A20" s="3" t="s">
        <v>24</v>
      </c>
      <c r="B20" s="4" t="s">
        <v>12</v>
      </c>
      <c r="C20" s="7">
        <v>0</v>
      </c>
      <c r="D20" s="8">
        <v>3</v>
      </c>
      <c r="E20" s="7">
        <v>3</v>
      </c>
      <c r="F20" s="8">
        <v>4</v>
      </c>
      <c r="G20" s="7">
        <v>4</v>
      </c>
      <c r="H20" s="8">
        <v>0</v>
      </c>
      <c r="I20" s="7">
        <v>0</v>
      </c>
      <c r="J20" s="8">
        <v>3</v>
      </c>
      <c r="K20" s="7">
        <v>3</v>
      </c>
      <c r="L20" s="8">
        <v>3</v>
      </c>
      <c r="M20" s="7">
        <v>3</v>
      </c>
      <c r="N20" s="8">
        <v>1</v>
      </c>
      <c r="O20" s="7">
        <v>1</v>
      </c>
      <c r="P20" s="8">
        <v>0</v>
      </c>
      <c r="Q20" s="13" t="str">
        <f t="shared" si="0"/>
        <v>OKAY</v>
      </c>
    </row>
    <row r="21" spans="1:17" ht="15">
      <c r="A21" s="3" t="s">
        <v>51</v>
      </c>
      <c r="B21" s="4" t="s">
        <v>12</v>
      </c>
      <c r="C21" s="7"/>
      <c r="D21" s="8">
        <v>1</v>
      </c>
      <c r="E21" s="7">
        <v>1</v>
      </c>
      <c r="F21" s="8">
        <v>1</v>
      </c>
      <c r="G21" s="7">
        <v>1</v>
      </c>
      <c r="H21" s="8">
        <v>1</v>
      </c>
      <c r="I21" s="7">
        <v>1</v>
      </c>
      <c r="J21" s="8">
        <v>1</v>
      </c>
      <c r="K21" s="7">
        <v>1</v>
      </c>
      <c r="L21" s="8">
        <v>1</v>
      </c>
      <c r="M21" s="7">
        <v>1</v>
      </c>
      <c r="N21" s="8"/>
      <c r="O21" s="7"/>
      <c r="P21" s="8"/>
      <c r="Q21" s="13" t="str">
        <f>IF(C21+E21+G21+I21+K21+M21+O21-D21-F21-H21-J21-L21-N21-P21=0,"OKAY",C21+E21+G21+I21+K21+M21+O21-D21-F21-H21-J21-L21-N21-P21)</f>
        <v>OKAY</v>
      </c>
    </row>
    <row r="22" spans="1:17" ht="15">
      <c r="A22" s="3" t="s">
        <v>18</v>
      </c>
      <c r="B22" s="4" t="s">
        <v>12</v>
      </c>
      <c r="C22" s="7">
        <v>1</v>
      </c>
      <c r="D22" s="8">
        <v>1</v>
      </c>
      <c r="E22" s="7">
        <v>1</v>
      </c>
      <c r="F22" s="8">
        <v>1</v>
      </c>
      <c r="G22" s="7">
        <v>1</v>
      </c>
      <c r="H22" s="8">
        <v>1</v>
      </c>
      <c r="I22" s="7">
        <v>1</v>
      </c>
      <c r="J22" s="8">
        <v>1</v>
      </c>
      <c r="K22" s="7">
        <v>1</v>
      </c>
      <c r="L22" s="8">
        <v>1</v>
      </c>
      <c r="M22" s="7">
        <v>1</v>
      </c>
      <c r="N22" s="8">
        <v>1</v>
      </c>
      <c r="O22" s="7">
        <v>1</v>
      </c>
      <c r="P22" s="8">
        <v>1</v>
      </c>
      <c r="Q22" s="13" t="str">
        <f t="shared" si="0"/>
        <v>OKAY</v>
      </c>
    </row>
    <row r="23" spans="1:17" ht="15">
      <c r="A23" s="3" t="s">
        <v>23</v>
      </c>
      <c r="B23" s="4" t="s">
        <v>11</v>
      </c>
      <c r="C23" s="7"/>
      <c r="D23" s="8"/>
      <c r="E23" s="7"/>
      <c r="F23" s="8"/>
      <c r="G23" s="7"/>
      <c r="H23" s="8"/>
      <c r="I23" s="7"/>
      <c r="J23" s="8"/>
      <c r="K23" s="7"/>
      <c r="L23" s="8"/>
      <c r="M23" s="7"/>
      <c r="N23" s="8"/>
      <c r="O23" s="7"/>
      <c r="P23" s="8"/>
      <c r="Q23" s="13" t="str">
        <f t="shared" si="0"/>
        <v>OKAY</v>
      </c>
    </row>
    <row r="24" spans="1:17" ht="15">
      <c r="A24" s="3" t="s">
        <v>19</v>
      </c>
      <c r="B24" s="4" t="s">
        <v>11</v>
      </c>
      <c r="C24" s="7">
        <v>2</v>
      </c>
      <c r="D24" s="8">
        <v>2</v>
      </c>
      <c r="E24" s="7">
        <v>0</v>
      </c>
      <c r="F24" s="8">
        <v>4</v>
      </c>
      <c r="G24" s="7">
        <v>4</v>
      </c>
      <c r="H24" s="8">
        <v>1</v>
      </c>
      <c r="I24" s="7">
        <v>3</v>
      </c>
      <c r="J24" s="8">
        <v>2</v>
      </c>
      <c r="K24" s="7">
        <v>1</v>
      </c>
      <c r="L24" s="8">
        <v>1</v>
      </c>
      <c r="M24" s="7">
        <v>1</v>
      </c>
      <c r="N24" s="8"/>
      <c r="O24" s="7"/>
      <c r="P24" s="8">
        <v>1</v>
      </c>
      <c r="Q24" s="13" t="str">
        <f t="shared" si="0"/>
        <v>OKAY</v>
      </c>
    </row>
    <row r="25" spans="1:17" ht="15">
      <c r="A25" s="3" t="s">
        <v>44</v>
      </c>
      <c r="B25" s="4" t="s">
        <v>11</v>
      </c>
      <c r="C25" s="7">
        <v>9</v>
      </c>
      <c r="D25" s="8">
        <v>9</v>
      </c>
      <c r="E25" s="7">
        <v>9</v>
      </c>
      <c r="F25" s="8">
        <v>9</v>
      </c>
      <c r="G25" s="7">
        <v>9</v>
      </c>
      <c r="H25" s="8">
        <v>9</v>
      </c>
      <c r="I25" s="7">
        <v>9</v>
      </c>
      <c r="J25" s="8">
        <v>9</v>
      </c>
      <c r="K25" s="7">
        <v>9</v>
      </c>
      <c r="L25" s="8">
        <v>9</v>
      </c>
      <c r="M25" s="7"/>
      <c r="N25" s="8"/>
      <c r="O25" s="7"/>
      <c r="P25" s="8"/>
      <c r="Q25" s="13" t="str">
        <f t="shared" si="0"/>
        <v>OKAY</v>
      </c>
    </row>
    <row r="26" spans="1:17" ht="15">
      <c r="A26" s="3" t="s">
        <v>41</v>
      </c>
      <c r="B26" s="4" t="s">
        <v>12</v>
      </c>
      <c r="C26" s="7">
        <v>0</v>
      </c>
      <c r="D26" s="8">
        <v>5</v>
      </c>
      <c r="E26" s="7">
        <v>5</v>
      </c>
      <c r="F26" s="8">
        <v>4</v>
      </c>
      <c r="G26" s="7">
        <v>4</v>
      </c>
      <c r="H26" s="8">
        <v>3</v>
      </c>
      <c r="I26" s="7">
        <v>4</v>
      </c>
      <c r="J26" s="8">
        <v>5</v>
      </c>
      <c r="K26" s="7">
        <v>3</v>
      </c>
      <c r="L26" s="8">
        <v>4</v>
      </c>
      <c r="M26" s="7">
        <v>2</v>
      </c>
      <c r="N26" s="8">
        <v>2</v>
      </c>
      <c r="O26" s="7">
        <v>3</v>
      </c>
      <c r="P26" s="8">
        <v>0</v>
      </c>
      <c r="Q26" s="13">
        <f t="shared" si="0"/>
        <v>-2</v>
      </c>
    </row>
    <row r="27" spans="1:17" ht="15">
      <c r="A27" s="3" t="s">
        <v>31</v>
      </c>
      <c r="B27" s="4" t="s">
        <v>12</v>
      </c>
      <c r="C27" s="7"/>
      <c r="D27" s="8"/>
      <c r="E27" s="7"/>
      <c r="F27" s="8"/>
      <c r="G27" s="7"/>
      <c r="H27" s="8"/>
      <c r="I27" s="7"/>
      <c r="J27" s="8"/>
      <c r="K27" s="7"/>
      <c r="L27" s="8"/>
      <c r="M27" s="7"/>
      <c r="N27" s="8"/>
      <c r="O27" s="7"/>
      <c r="P27" s="8"/>
      <c r="Q27" s="13" t="str">
        <f t="shared" si="0"/>
        <v>OKAY</v>
      </c>
    </row>
    <row r="28" spans="1:17" ht="15">
      <c r="A28" s="38" t="s">
        <v>58</v>
      </c>
      <c r="B28" s="4" t="s">
        <v>12</v>
      </c>
      <c r="C28" s="40">
        <v>30</v>
      </c>
      <c r="D28" s="41">
        <v>30</v>
      </c>
      <c r="E28" s="40">
        <v>30</v>
      </c>
      <c r="F28" s="41">
        <v>30</v>
      </c>
      <c r="G28" s="40">
        <v>30</v>
      </c>
      <c r="H28" s="41">
        <v>30</v>
      </c>
      <c r="I28" s="40">
        <v>30</v>
      </c>
      <c r="J28" s="41">
        <v>30</v>
      </c>
      <c r="K28" s="40">
        <v>30</v>
      </c>
      <c r="L28" s="41">
        <v>30</v>
      </c>
      <c r="M28" s="40">
        <v>30</v>
      </c>
      <c r="N28" s="41">
        <v>30</v>
      </c>
      <c r="O28" s="40">
        <v>30</v>
      </c>
      <c r="P28" s="41">
        <v>30</v>
      </c>
      <c r="Q28" s="42" t="str">
        <f t="shared" si="0"/>
        <v>OKAY</v>
      </c>
    </row>
    <row r="29" spans="1:17" ht="15">
      <c r="A29" s="38" t="s">
        <v>59</v>
      </c>
      <c r="B29" s="4" t="s">
        <v>12</v>
      </c>
      <c r="C29" s="40">
        <v>20</v>
      </c>
      <c r="D29" s="41">
        <v>20</v>
      </c>
      <c r="E29" s="40">
        <v>20</v>
      </c>
      <c r="F29" s="41">
        <v>20</v>
      </c>
      <c r="G29" s="40">
        <v>20</v>
      </c>
      <c r="H29" s="41">
        <v>20</v>
      </c>
      <c r="I29" s="40">
        <v>20</v>
      </c>
      <c r="J29" s="41">
        <v>20</v>
      </c>
      <c r="K29" s="40">
        <v>20</v>
      </c>
      <c r="L29" s="41">
        <v>20</v>
      </c>
      <c r="M29" s="40">
        <v>20</v>
      </c>
      <c r="N29" s="41">
        <v>20</v>
      </c>
      <c r="O29" s="40">
        <v>20</v>
      </c>
      <c r="P29" s="41">
        <v>20</v>
      </c>
      <c r="Q29" s="42" t="str">
        <f t="shared" si="0"/>
        <v>OKAY</v>
      </c>
    </row>
    <row r="30" spans="1:17" ht="15">
      <c r="A30" s="3" t="s">
        <v>80</v>
      </c>
      <c r="B30" s="4" t="s">
        <v>12</v>
      </c>
      <c r="C30" s="7">
        <v>8</v>
      </c>
      <c r="D30" s="8">
        <v>8</v>
      </c>
      <c r="E30" s="7">
        <v>4</v>
      </c>
      <c r="F30" s="8">
        <v>4</v>
      </c>
      <c r="G30" s="7">
        <v>8</v>
      </c>
      <c r="H30" s="8">
        <v>6</v>
      </c>
      <c r="I30" s="7">
        <v>4</v>
      </c>
      <c r="J30" s="8">
        <v>6</v>
      </c>
      <c r="K30" s="7">
        <v>6</v>
      </c>
      <c r="L30" s="8">
        <v>6</v>
      </c>
      <c r="M30" s="7"/>
      <c r="N30" s="8"/>
      <c r="O30" s="7"/>
      <c r="P30" s="8"/>
      <c r="Q30" s="13" t="str">
        <f t="shared" si="0"/>
        <v>OKAY</v>
      </c>
    </row>
    <row r="31" spans="1:17" ht="15">
      <c r="A31" s="3" t="s">
        <v>81</v>
      </c>
      <c r="B31" s="4" t="s">
        <v>11</v>
      </c>
      <c r="C31" s="7">
        <v>5</v>
      </c>
      <c r="D31" s="8">
        <v>5</v>
      </c>
      <c r="E31" s="7">
        <v>5</v>
      </c>
      <c r="F31" s="8">
        <v>5</v>
      </c>
      <c r="G31" s="7">
        <v>5</v>
      </c>
      <c r="H31" s="8">
        <v>5</v>
      </c>
      <c r="I31" s="7">
        <v>5</v>
      </c>
      <c r="J31" s="8">
        <v>5</v>
      </c>
      <c r="K31" s="7">
        <v>5</v>
      </c>
      <c r="L31" s="8">
        <v>5</v>
      </c>
      <c r="M31" s="7"/>
      <c r="N31" s="8"/>
      <c r="O31" s="7"/>
      <c r="P31" s="8"/>
      <c r="Q31" s="13" t="str">
        <f>IF(C31+E31+G31+I31+K31+M31+O31-D31-F31-H31-J31-L31-N31-P31=0,"OKAY",C31+E31+G31+I31+K31+M31+O31-D31-F31-H31-J31-L31-N31-P31)</f>
        <v>OKAY</v>
      </c>
    </row>
    <row r="32" spans="1:17" ht="15">
      <c r="A32" s="3" t="s">
        <v>82</v>
      </c>
      <c r="B32" s="4" t="s">
        <v>12</v>
      </c>
      <c r="C32" s="7"/>
      <c r="D32" s="8">
        <v>4</v>
      </c>
      <c r="E32" s="7">
        <v>4</v>
      </c>
      <c r="F32" s="8">
        <v>6</v>
      </c>
      <c r="G32" s="7">
        <v>6</v>
      </c>
      <c r="H32" s="8">
        <v>5</v>
      </c>
      <c r="I32" s="7">
        <v>5</v>
      </c>
      <c r="J32" s="8">
        <v>5</v>
      </c>
      <c r="K32" s="7">
        <v>5</v>
      </c>
      <c r="L32" s="8">
        <v>4</v>
      </c>
      <c r="M32" s="7">
        <v>4</v>
      </c>
      <c r="N32" s="8"/>
      <c r="O32" s="7"/>
      <c r="P32" s="8"/>
      <c r="Q32" s="13" t="str">
        <f>IF(C32+E32+G32+I32+K32+M32+O32-D32-F32-H32-J32-L32-N32-P32=0,"OKAY",C32+E32+G32+I32+K32+M32+O32-D32-F32-H32-J32-L32-N32-P32)</f>
        <v>OKAY</v>
      </c>
    </row>
    <row r="33" spans="1:17" ht="15">
      <c r="A33" s="3" t="s">
        <v>33</v>
      </c>
      <c r="B33" s="4" t="s">
        <v>12</v>
      </c>
      <c r="C33" s="7">
        <v>1</v>
      </c>
      <c r="D33" s="8">
        <v>1</v>
      </c>
      <c r="E33" s="7">
        <v>1</v>
      </c>
      <c r="F33" s="8">
        <v>1</v>
      </c>
      <c r="G33" s="7">
        <v>1</v>
      </c>
      <c r="H33" s="8">
        <v>1</v>
      </c>
      <c r="I33" s="7">
        <v>1</v>
      </c>
      <c r="J33" s="8">
        <v>1</v>
      </c>
      <c r="K33" s="7">
        <v>1</v>
      </c>
      <c r="L33" s="8">
        <v>1</v>
      </c>
      <c r="M33" s="7">
        <v>1</v>
      </c>
      <c r="N33" s="8">
        <v>1</v>
      </c>
      <c r="O33" s="7">
        <v>1</v>
      </c>
      <c r="P33" s="8">
        <v>1</v>
      </c>
      <c r="Q33" s="13" t="str">
        <f t="shared" si="0"/>
        <v>OKAY</v>
      </c>
    </row>
    <row r="34" spans="1:17" ht="15">
      <c r="A34" s="3" t="s">
        <v>45</v>
      </c>
      <c r="B34" s="4" t="s">
        <v>12</v>
      </c>
      <c r="C34" s="7"/>
      <c r="D34" s="8"/>
      <c r="E34" s="7"/>
      <c r="F34" s="8"/>
      <c r="G34" s="7"/>
      <c r="H34" s="8"/>
      <c r="I34" s="7"/>
      <c r="J34" s="8"/>
      <c r="K34" s="7"/>
      <c r="L34" s="8"/>
      <c r="M34" s="7"/>
      <c r="N34" s="8"/>
      <c r="O34" s="7"/>
      <c r="P34" s="8"/>
      <c r="Q34" s="13" t="str">
        <f t="shared" si="0"/>
        <v>OKAY</v>
      </c>
    </row>
    <row r="35" spans="1:17" ht="15">
      <c r="A35" s="3" t="s">
        <v>46</v>
      </c>
      <c r="B35" s="4" t="s">
        <v>12</v>
      </c>
      <c r="C35" s="7"/>
      <c r="D35" s="8"/>
      <c r="E35" s="7"/>
      <c r="F35" s="8"/>
      <c r="G35" s="7"/>
      <c r="H35" s="8"/>
      <c r="I35" s="7"/>
      <c r="J35" s="8"/>
      <c r="K35" s="7"/>
      <c r="L35" s="8"/>
      <c r="M35" s="7"/>
      <c r="N35" s="8"/>
      <c r="O35" s="7"/>
      <c r="P35" s="8"/>
      <c r="Q35" s="13" t="str">
        <f t="shared" si="0"/>
        <v>OKAY</v>
      </c>
    </row>
    <row r="36" spans="1:17" ht="15">
      <c r="A36" s="3" t="s">
        <v>21</v>
      </c>
      <c r="B36" s="4" t="s">
        <v>12</v>
      </c>
      <c r="C36" s="7">
        <v>1</v>
      </c>
      <c r="D36" s="8">
        <v>2</v>
      </c>
      <c r="E36" s="7">
        <v>2</v>
      </c>
      <c r="F36" s="8">
        <v>1</v>
      </c>
      <c r="G36" s="7">
        <v>1</v>
      </c>
      <c r="H36" s="8">
        <v>2</v>
      </c>
      <c r="I36" s="7">
        <v>2</v>
      </c>
      <c r="J36" s="8">
        <v>2</v>
      </c>
      <c r="K36" s="7">
        <v>2</v>
      </c>
      <c r="L36" s="8">
        <v>1</v>
      </c>
      <c r="M36" s="7"/>
      <c r="N36" s="8"/>
      <c r="O36" s="7"/>
      <c r="P36" s="8"/>
      <c r="Q36" s="13" t="str">
        <f t="shared" si="0"/>
        <v>OKAY</v>
      </c>
    </row>
    <row r="37" spans="1:17" ht="15">
      <c r="A37" s="3" t="s">
        <v>26</v>
      </c>
      <c r="B37" s="4" t="s">
        <v>12</v>
      </c>
      <c r="C37" s="7">
        <v>3</v>
      </c>
      <c r="D37" s="8">
        <v>3</v>
      </c>
      <c r="E37" s="7">
        <v>3</v>
      </c>
      <c r="F37" s="8">
        <v>1</v>
      </c>
      <c r="G37" s="7">
        <v>1</v>
      </c>
      <c r="H37" s="8">
        <v>1</v>
      </c>
      <c r="I37" s="7">
        <v>3</v>
      </c>
      <c r="J37" s="8">
        <v>3</v>
      </c>
      <c r="K37" s="7">
        <v>3</v>
      </c>
      <c r="L37" s="8">
        <v>5</v>
      </c>
      <c r="M37" s="7"/>
      <c r="N37" s="8"/>
      <c r="O37" s="7"/>
      <c r="P37" s="8"/>
      <c r="Q37" s="13" t="str">
        <f t="shared" si="0"/>
        <v>OKAY</v>
      </c>
    </row>
    <row r="38" spans="1:17" ht="15">
      <c r="A38" s="3" t="s">
        <v>35</v>
      </c>
      <c r="B38" s="4" t="s">
        <v>12</v>
      </c>
      <c r="C38" s="7"/>
      <c r="D38" s="8"/>
      <c r="E38" s="7"/>
      <c r="F38" s="8"/>
      <c r="G38" s="7"/>
      <c r="H38" s="8"/>
      <c r="I38" s="7"/>
      <c r="J38" s="8"/>
      <c r="K38" s="7"/>
      <c r="L38" s="8"/>
      <c r="M38" s="7"/>
      <c r="N38" s="8"/>
      <c r="O38" s="7"/>
      <c r="P38" s="8"/>
      <c r="Q38" s="13" t="str">
        <f t="shared" si="0"/>
        <v>OKAY</v>
      </c>
    </row>
    <row r="39" spans="1:17" ht="15">
      <c r="A39" s="3" t="s">
        <v>60</v>
      </c>
      <c r="B39" s="4" t="s">
        <v>12</v>
      </c>
      <c r="C39" s="7">
        <v>30</v>
      </c>
      <c r="D39" s="8">
        <v>30</v>
      </c>
      <c r="E39" s="7">
        <v>30</v>
      </c>
      <c r="F39" s="8">
        <v>30</v>
      </c>
      <c r="G39" s="7">
        <v>30</v>
      </c>
      <c r="H39" s="8">
        <v>30</v>
      </c>
      <c r="I39" s="7">
        <v>30</v>
      </c>
      <c r="J39" s="8">
        <v>30</v>
      </c>
      <c r="K39" s="7">
        <v>30</v>
      </c>
      <c r="L39" s="8">
        <v>30</v>
      </c>
      <c r="M39" s="7">
        <v>30</v>
      </c>
      <c r="N39" s="8">
        <v>30</v>
      </c>
      <c r="O39" s="7">
        <v>30</v>
      </c>
      <c r="P39" s="8">
        <v>30</v>
      </c>
      <c r="Q39" s="13" t="str">
        <f t="shared" si="0"/>
        <v>OKAY</v>
      </c>
    </row>
    <row r="40" spans="1:17" ht="15">
      <c r="A40" s="3" t="s">
        <v>29</v>
      </c>
      <c r="B40" s="4" t="s">
        <v>12</v>
      </c>
      <c r="C40" s="7">
        <v>8</v>
      </c>
      <c r="D40" s="8">
        <v>9</v>
      </c>
      <c r="E40" s="7">
        <v>10</v>
      </c>
      <c r="F40" s="8">
        <v>11</v>
      </c>
      <c r="G40" s="7">
        <v>10</v>
      </c>
      <c r="H40" s="8">
        <v>9</v>
      </c>
      <c r="I40" s="7">
        <v>9</v>
      </c>
      <c r="J40" s="8">
        <v>9</v>
      </c>
      <c r="K40" s="7">
        <v>10</v>
      </c>
      <c r="L40" s="8">
        <v>9</v>
      </c>
      <c r="M40" s="7">
        <v>4</v>
      </c>
      <c r="N40" s="8">
        <v>4</v>
      </c>
      <c r="O40" s="7">
        <v>4</v>
      </c>
      <c r="P40" s="8">
        <v>4</v>
      </c>
      <c r="Q40" s="13" t="str">
        <f>IF(C40+E40+G40+I40+K40+M40+O40-D40-F40-H40-J40-L40-N40-P40=0,"OKAY",C40+E40+G40+I40+K40+M40+O40-D40-F40-H40-J40-L40-N40-P40)</f>
        <v>OKAY</v>
      </c>
    </row>
    <row r="41" spans="1:17" ht="15">
      <c r="A41" s="3" t="s">
        <v>39</v>
      </c>
      <c r="B41" s="4" t="s">
        <v>12</v>
      </c>
      <c r="C41" s="7"/>
      <c r="D41" s="8"/>
      <c r="E41" s="7"/>
      <c r="F41" s="8"/>
      <c r="G41" s="7"/>
      <c r="H41" s="8"/>
      <c r="I41" s="7"/>
      <c r="J41" s="8"/>
      <c r="K41" s="7"/>
      <c r="L41" s="8"/>
      <c r="M41" s="7"/>
      <c r="N41" s="8"/>
      <c r="O41" s="7"/>
      <c r="P41" s="8"/>
      <c r="Q41" s="13" t="str">
        <f t="shared" si="0"/>
        <v>OKAY</v>
      </c>
    </row>
    <row r="42" spans="1:17" ht="15">
      <c r="A42" s="3" t="s">
        <v>52</v>
      </c>
      <c r="B42" s="4" t="s">
        <v>12</v>
      </c>
      <c r="C42" s="7">
        <v>5</v>
      </c>
      <c r="D42" s="8">
        <v>4</v>
      </c>
      <c r="E42" s="7">
        <v>3</v>
      </c>
      <c r="F42" s="8">
        <v>3</v>
      </c>
      <c r="G42" s="7">
        <v>4</v>
      </c>
      <c r="H42" s="8">
        <v>1</v>
      </c>
      <c r="I42" s="7">
        <v>0</v>
      </c>
      <c r="J42" s="8">
        <v>3</v>
      </c>
      <c r="K42" s="7">
        <v>4</v>
      </c>
      <c r="L42" s="8">
        <v>5</v>
      </c>
      <c r="M42" s="7">
        <v>0</v>
      </c>
      <c r="N42" s="8">
        <v>0</v>
      </c>
      <c r="O42" s="7">
        <v>0</v>
      </c>
      <c r="P42" s="8">
        <v>0</v>
      </c>
      <c r="Q42" s="13" t="str">
        <f t="shared" si="0"/>
        <v>OKAY</v>
      </c>
    </row>
    <row r="43" spans="1:17" ht="15">
      <c r="A43" s="3" t="s">
        <v>20</v>
      </c>
      <c r="B43" s="4" t="s">
        <v>12</v>
      </c>
      <c r="C43" s="7">
        <v>2</v>
      </c>
      <c r="D43" s="8">
        <v>3</v>
      </c>
      <c r="E43" s="7">
        <v>3</v>
      </c>
      <c r="F43" s="8">
        <v>2</v>
      </c>
      <c r="G43" s="7">
        <v>1</v>
      </c>
      <c r="H43" s="8">
        <v>4</v>
      </c>
      <c r="I43" s="7">
        <v>5</v>
      </c>
      <c r="J43" s="8">
        <v>2</v>
      </c>
      <c r="K43" s="7">
        <v>2</v>
      </c>
      <c r="L43" s="8">
        <v>3</v>
      </c>
      <c r="M43" s="7">
        <v>2</v>
      </c>
      <c r="N43" s="8">
        <v>0</v>
      </c>
      <c r="O43" s="7">
        <v>0</v>
      </c>
      <c r="P43" s="8">
        <v>1</v>
      </c>
      <c r="Q43" s="13" t="str">
        <f t="shared" si="0"/>
        <v>OKAY</v>
      </c>
    </row>
    <row r="44" spans="1:17" ht="15">
      <c r="A44" s="3" t="s">
        <v>10</v>
      </c>
      <c r="B44" s="4" t="s">
        <v>12</v>
      </c>
      <c r="C44" s="7"/>
      <c r="D44" s="8">
        <v>2</v>
      </c>
      <c r="E44" s="7">
        <v>2</v>
      </c>
      <c r="F44" s="8">
        <v>1</v>
      </c>
      <c r="G44" s="7">
        <v>1</v>
      </c>
      <c r="H44" s="8">
        <v>1</v>
      </c>
      <c r="I44" s="7">
        <v>1</v>
      </c>
      <c r="J44" s="8">
        <v>1</v>
      </c>
      <c r="K44" s="7">
        <v>1</v>
      </c>
      <c r="L44" s="8">
        <v>1</v>
      </c>
      <c r="M44" s="7">
        <v>1</v>
      </c>
      <c r="N44" s="8"/>
      <c r="O44" s="7"/>
      <c r="P44" s="8"/>
      <c r="Q44" s="13" t="str">
        <f t="shared" si="0"/>
        <v>OKAY</v>
      </c>
    </row>
    <row r="45" spans="1:17" ht="15">
      <c r="A45" s="3" t="s">
        <v>22</v>
      </c>
      <c r="B45" s="4" t="s">
        <v>12</v>
      </c>
      <c r="C45" s="7"/>
      <c r="D45" s="8"/>
      <c r="E45" s="7"/>
      <c r="F45" s="8"/>
      <c r="G45" s="7"/>
      <c r="H45" s="8"/>
      <c r="I45" s="7"/>
      <c r="J45" s="8"/>
      <c r="K45" s="7"/>
      <c r="L45" s="8"/>
      <c r="M45" s="7"/>
      <c r="N45" s="8"/>
      <c r="O45" s="7"/>
      <c r="P45" s="8"/>
      <c r="Q45" s="13" t="str">
        <f t="shared" si="0"/>
        <v>OKAY</v>
      </c>
    </row>
    <row r="46" spans="1:17" ht="15">
      <c r="A46" s="3" t="s">
        <v>50</v>
      </c>
      <c r="B46" s="4" t="s">
        <v>12</v>
      </c>
      <c r="C46" s="7"/>
      <c r="D46" s="8"/>
      <c r="E46" s="7"/>
      <c r="F46" s="8"/>
      <c r="G46" s="7"/>
      <c r="H46" s="8"/>
      <c r="I46" s="7"/>
      <c r="J46" s="8"/>
      <c r="K46" s="7"/>
      <c r="L46" s="8"/>
      <c r="M46" s="7"/>
      <c r="N46" s="8"/>
      <c r="O46" s="7"/>
      <c r="P46" s="8"/>
      <c r="Q46" s="13" t="str">
        <f t="shared" si="0"/>
        <v>OKAY</v>
      </c>
    </row>
    <row r="47" spans="1:17" ht="15">
      <c r="A47" s="3" t="s">
        <v>30</v>
      </c>
      <c r="B47" s="4" t="s">
        <v>12</v>
      </c>
      <c r="C47" s="7">
        <v>8</v>
      </c>
      <c r="D47" s="8">
        <v>14</v>
      </c>
      <c r="E47" s="7">
        <v>14</v>
      </c>
      <c r="F47" s="8">
        <v>14</v>
      </c>
      <c r="G47" s="7">
        <v>14</v>
      </c>
      <c r="H47" s="8">
        <v>14</v>
      </c>
      <c r="I47" s="7">
        <v>14</v>
      </c>
      <c r="J47" s="8">
        <v>14</v>
      </c>
      <c r="K47" s="7">
        <v>14</v>
      </c>
      <c r="L47" s="8">
        <v>11</v>
      </c>
      <c r="M47" s="7">
        <v>11</v>
      </c>
      <c r="N47" s="8">
        <v>10</v>
      </c>
      <c r="O47" s="7">
        <v>10</v>
      </c>
      <c r="P47" s="8">
        <v>8</v>
      </c>
      <c r="Q47" s="13" t="str">
        <f t="shared" si="0"/>
        <v>OKAY</v>
      </c>
    </row>
    <row r="48" spans="1:17" ht="15">
      <c r="A48" s="3" t="s">
        <v>42</v>
      </c>
      <c r="B48" s="4" t="s">
        <v>12</v>
      </c>
      <c r="C48" s="7">
        <v>4</v>
      </c>
      <c r="D48" s="8">
        <v>3</v>
      </c>
      <c r="E48" s="7">
        <v>3</v>
      </c>
      <c r="F48" s="8">
        <v>3</v>
      </c>
      <c r="G48" s="7">
        <v>3</v>
      </c>
      <c r="H48" s="8">
        <v>3</v>
      </c>
      <c r="I48" s="7">
        <v>2</v>
      </c>
      <c r="J48" s="8">
        <v>4</v>
      </c>
      <c r="K48" s="7">
        <v>4</v>
      </c>
      <c r="L48" s="8">
        <v>0</v>
      </c>
      <c r="M48" s="7">
        <v>3</v>
      </c>
      <c r="N48" s="8">
        <v>3</v>
      </c>
      <c r="O48" s="7">
        <v>1</v>
      </c>
      <c r="P48" s="8">
        <v>4</v>
      </c>
      <c r="Q48" s="13" t="str">
        <f t="shared" si="0"/>
        <v>OKAY</v>
      </c>
    </row>
    <row r="49" spans="1:17" ht="15">
      <c r="A49" s="3" t="s">
        <v>37</v>
      </c>
      <c r="B49" s="4" t="s">
        <v>12</v>
      </c>
      <c r="C49" s="7"/>
      <c r="D49" s="8"/>
      <c r="E49" s="7"/>
      <c r="F49" s="8"/>
      <c r="G49" s="7"/>
      <c r="H49" s="8"/>
      <c r="I49" s="7"/>
      <c r="J49" s="8"/>
      <c r="K49" s="7"/>
      <c r="L49" s="8"/>
      <c r="M49" s="7"/>
      <c r="N49" s="8"/>
      <c r="O49" s="7"/>
      <c r="P49" s="8"/>
      <c r="Q49" s="13" t="str">
        <f t="shared" si="0"/>
        <v>OKAY</v>
      </c>
    </row>
    <row r="50" spans="1:17" ht="15">
      <c r="A50" s="3" t="s">
        <v>28</v>
      </c>
      <c r="B50" s="4" t="s">
        <v>12</v>
      </c>
      <c r="C50" s="7"/>
      <c r="D50" s="8"/>
      <c r="E50" s="7"/>
      <c r="F50" s="8"/>
      <c r="G50" s="7"/>
      <c r="H50" s="8"/>
      <c r="I50" s="7"/>
      <c r="J50" s="8"/>
      <c r="K50" s="7"/>
      <c r="L50" s="8"/>
      <c r="M50" s="7"/>
      <c r="N50" s="8"/>
      <c r="O50" s="7"/>
      <c r="P50" s="8"/>
      <c r="Q50" s="13" t="str">
        <f t="shared" si="0"/>
        <v>OKAY</v>
      </c>
    </row>
    <row r="51" spans="1:17" ht="15">
      <c r="A51" s="3" t="s">
        <v>43</v>
      </c>
      <c r="B51" s="4" t="s">
        <v>12</v>
      </c>
      <c r="C51" s="7">
        <v>3</v>
      </c>
      <c r="D51" s="8">
        <v>3</v>
      </c>
      <c r="E51" s="7">
        <v>3</v>
      </c>
      <c r="F51" s="8">
        <v>4</v>
      </c>
      <c r="G51" s="7">
        <v>4</v>
      </c>
      <c r="H51" s="8">
        <v>3</v>
      </c>
      <c r="I51" s="7">
        <v>3</v>
      </c>
      <c r="J51" s="8">
        <v>3</v>
      </c>
      <c r="K51" s="7">
        <v>3</v>
      </c>
      <c r="L51" s="8">
        <v>4</v>
      </c>
      <c r="M51" s="7">
        <v>2</v>
      </c>
      <c r="N51" s="8">
        <v>1</v>
      </c>
      <c r="O51" s="7"/>
      <c r="P51" s="8"/>
      <c r="Q51" s="13" t="str">
        <f t="shared" si="0"/>
        <v>OKAY</v>
      </c>
    </row>
    <row r="52" spans="1:17" ht="15">
      <c r="A52" s="3" t="s">
        <v>83</v>
      </c>
      <c r="B52" s="4" t="s">
        <v>11</v>
      </c>
      <c r="C52" s="7">
        <v>4</v>
      </c>
      <c r="D52" s="8">
        <v>7</v>
      </c>
      <c r="E52" s="7">
        <v>6</v>
      </c>
      <c r="F52" s="8">
        <v>9</v>
      </c>
      <c r="G52" s="7">
        <v>8</v>
      </c>
      <c r="H52" s="8">
        <v>8</v>
      </c>
      <c r="I52" s="7">
        <v>8</v>
      </c>
      <c r="J52" s="8">
        <v>7</v>
      </c>
      <c r="K52" s="7">
        <v>9</v>
      </c>
      <c r="L52" s="8">
        <v>7</v>
      </c>
      <c r="M52" s="7">
        <v>7</v>
      </c>
      <c r="N52" s="8">
        <v>1</v>
      </c>
      <c r="O52" s="7">
        <v>1</v>
      </c>
      <c r="P52" s="8">
        <v>4</v>
      </c>
      <c r="Q52" s="13" t="str">
        <f t="shared" si="0"/>
        <v>OKAY</v>
      </c>
    </row>
    <row r="53" spans="1:17" ht="15">
      <c r="A53" s="3" t="s">
        <v>84</v>
      </c>
      <c r="B53" s="4" t="s">
        <v>11</v>
      </c>
      <c r="C53" s="7">
        <v>5</v>
      </c>
      <c r="D53" s="8">
        <v>5</v>
      </c>
      <c r="E53" s="7">
        <v>5</v>
      </c>
      <c r="F53" s="8">
        <v>5</v>
      </c>
      <c r="G53" s="7">
        <v>5</v>
      </c>
      <c r="H53" s="8">
        <v>5</v>
      </c>
      <c r="I53" s="7">
        <v>5</v>
      </c>
      <c r="J53" s="8">
        <v>5</v>
      </c>
      <c r="K53" s="7">
        <v>5</v>
      </c>
      <c r="L53" s="8">
        <v>5</v>
      </c>
      <c r="M53" s="7">
        <v>5</v>
      </c>
      <c r="N53" s="8">
        <v>5</v>
      </c>
      <c r="O53" s="7">
        <v>5</v>
      </c>
      <c r="P53" s="8">
        <v>5</v>
      </c>
      <c r="Q53" s="13" t="str">
        <f t="shared" si="0"/>
        <v>OKAY</v>
      </c>
    </row>
    <row r="54" spans="1:17" ht="15">
      <c r="A54" s="3" t="s">
        <v>85</v>
      </c>
      <c r="B54" s="4" t="s">
        <v>12</v>
      </c>
      <c r="C54" s="7">
        <v>8</v>
      </c>
      <c r="D54" s="8">
        <v>8</v>
      </c>
      <c r="E54" s="7">
        <v>8</v>
      </c>
      <c r="F54" s="8">
        <v>8</v>
      </c>
      <c r="G54" s="7">
        <v>8</v>
      </c>
      <c r="H54" s="8">
        <v>8</v>
      </c>
      <c r="I54" s="7">
        <v>8</v>
      </c>
      <c r="J54" s="8">
        <v>8</v>
      </c>
      <c r="K54" s="7">
        <v>8</v>
      </c>
      <c r="L54" s="8">
        <v>8</v>
      </c>
      <c r="M54" s="7">
        <v>8</v>
      </c>
      <c r="N54" s="8">
        <v>8</v>
      </c>
      <c r="O54" s="7">
        <v>8</v>
      </c>
      <c r="P54" s="8">
        <v>8</v>
      </c>
      <c r="Q54" s="13" t="str">
        <f t="shared" si="0"/>
        <v>OKAY</v>
      </c>
    </row>
    <row r="55" spans="1:17" ht="15">
      <c r="A55" s="3" t="s">
        <v>16</v>
      </c>
      <c r="B55" s="4" t="s">
        <v>11</v>
      </c>
      <c r="C55" s="7">
        <v>2</v>
      </c>
      <c r="D55" s="8">
        <v>3</v>
      </c>
      <c r="E55" s="7">
        <v>3</v>
      </c>
      <c r="F55" s="8">
        <v>2</v>
      </c>
      <c r="G55" s="7">
        <v>1</v>
      </c>
      <c r="H55" s="8">
        <v>1</v>
      </c>
      <c r="I55" s="7">
        <v>1</v>
      </c>
      <c r="J55" s="8">
        <v>2</v>
      </c>
      <c r="K55" s="7">
        <v>4</v>
      </c>
      <c r="L55" s="8">
        <v>3</v>
      </c>
      <c r="M55" s="7"/>
      <c r="N55" s="8"/>
      <c r="O55" s="7">
        <v>1</v>
      </c>
      <c r="P55" s="8">
        <v>1</v>
      </c>
      <c r="Q55" s="13" t="str">
        <f t="shared" si="0"/>
        <v>OKAY</v>
      </c>
    </row>
    <row r="56" spans="1:17" ht="15">
      <c r="A56" s="3" t="s">
        <v>27</v>
      </c>
      <c r="B56" s="4" t="s">
        <v>11</v>
      </c>
      <c r="C56" s="7">
        <v>1</v>
      </c>
      <c r="D56" s="8">
        <v>2</v>
      </c>
      <c r="E56" s="7">
        <v>2</v>
      </c>
      <c r="F56" s="8">
        <v>0</v>
      </c>
      <c r="G56" s="7">
        <v>0</v>
      </c>
      <c r="H56" s="8">
        <v>2</v>
      </c>
      <c r="I56" s="7">
        <v>2</v>
      </c>
      <c r="J56" s="8">
        <v>1</v>
      </c>
      <c r="K56" s="7">
        <v>1</v>
      </c>
      <c r="L56" s="8">
        <v>2</v>
      </c>
      <c r="M56" s="7">
        <v>2</v>
      </c>
      <c r="N56" s="8">
        <v>1</v>
      </c>
      <c r="O56" s="7">
        <v>0</v>
      </c>
      <c r="P56" s="8">
        <v>0</v>
      </c>
      <c r="Q56" s="13" t="str">
        <f t="shared" si="0"/>
        <v>OKAY</v>
      </c>
    </row>
    <row r="57" spans="1:17" ht="15">
      <c r="A57" s="3" t="s">
        <v>54</v>
      </c>
      <c r="B57" s="4" t="s">
        <v>12</v>
      </c>
      <c r="C57" s="7">
        <v>13</v>
      </c>
      <c r="D57" s="8">
        <v>10</v>
      </c>
      <c r="E57" s="7">
        <v>9</v>
      </c>
      <c r="F57" s="8">
        <v>6</v>
      </c>
      <c r="G57" s="7">
        <v>6</v>
      </c>
      <c r="H57" s="8">
        <v>12</v>
      </c>
      <c r="I57" s="7">
        <v>6</v>
      </c>
      <c r="J57" s="8">
        <v>8</v>
      </c>
      <c r="K57" s="7">
        <v>14</v>
      </c>
      <c r="L57" s="8">
        <v>12</v>
      </c>
      <c r="M57" s="7">
        <v>0</v>
      </c>
      <c r="N57" s="8">
        <v>0</v>
      </c>
      <c r="O57" s="7">
        <v>0</v>
      </c>
      <c r="P57" s="8">
        <v>0</v>
      </c>
      <c r="Q57" s="13" t="str">
        <f>IF(C57+E57+G57+I57+K57+M57+O57-D57-F57-H57-J57-L57-N57-P57=0,"OKAY",C57+E57+G57+I57+K57+M57+O57-D57-F57-H57-J57-L57-N57-P57)</f>
        <v>OKAY</v>
      </c>
    </row>
    <row r="59" spans="1:16" ht="15.75">
      <c r="A59" s="9"/>
      <c r="B59" s="10" t="s">
        <v>13</v>
      </c>
      <c r="C59" s="9">
        <f aca="true" t="shared" si="1" ref="C59:P59">SUMIF($B6:$B57,"ja",C6:C57)</f>
        <v>43</v>
      </c>
      <c r="D59" s="9">
        <f t="shared" si="1"/>
        <v>50</v>
      </c>
      <c r="E59" s="9">
        <f t="shared" si="1"/>
        <v>47</v>
      </c>
      <c r="F59" s="9">
        <f t="shared" si="1"/>
        <v>50</v>
      </c>
      <c r="G59" s="9">
        <f t="shared" si="1"/>
        <v>49</v>
      </c>
      <c r="H59" s="9">
        <f t="shared" si="1"/>
        <v>52</v>
      </c>
      <c r="I59" s="9">
        <f t="shared" si="1"/>
        <v>51</v>
      </c>
      <c r="J59" s="9">
        <f t="shared" si="1"/>
        <v>48</v>
      </c>
      <c r="K59" s="9">
        <f t="shared" si="1"/>
        <v>54</v>
      </c>
      <c r="L59" s="9">
        <f t="shared" si="1"/>
        <v>48</v>
      </c>
      <c r="M59" s="9">
        <f t="shared" si="1"/>
        <v>20</v>
      </c>
      <c r="N59" s="9">
        <f t="shared" si="1"/>
        <v>12</v>
      </c>
      <c r="O59" s="9">
        <f t="shared" si="1"/>
        <v>12</v>
      </c>
      <c r="P59" s="9">
        <f t="shared" si="1"/>
        <v>16</v>
      </c>
    </row>
  </sheetData>
  <sheetProtection/>
  <autoFilter ref="B4:B51"/>
  <mergeCells count="10">
    <mergeCell ref="A2:P2"/>
    <mergeCell ref="A4:A5"/>
    <mergeCell ref="B4:B5"/>
    <mergeCell ref="C4:D4"/>
    <mergeCell ref="E4:F4"/>
    <mergeCell ref="G4:H4"/>
    <mergeCell ref="I4:J4"/>
    <mergeCell ref="K4:L4"/>
    <mergeCell ref="M4:N4"/>
    <mergeCell ref="O4:P4"/>
  </mergeCells>
  <conditionalFormatting sqref="B59 A6:P57">
    <cfRule type="expression" priority="21" dxfId="1">
      <formula>$B6="nein"</formula>
    </cfRule>
    <cfRule type="expression" priority="22" dxfId="0">
      <formula>$B6="ja"</formula>
    </cfRule>
  </conditionalFormatting>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Q59"/>
  <sheetViews>
    <sheetView zoomScalePageLayoutView="0" workbookViewId="0" topLeftCell="A37">
      <selection activeCell="C60" sqref="C60"/>
    </sheetView>
  </sheetViews>
  <sheetFormatPr defaultColWidth="11.421875" defaultRowHeight="15"/>
  <cols>
    <col min="1" max="1" width="31.00390625" style="0" bestFit="1" customWidth="1"/>
    <col min="2" max="2" width="15.8515625" style="0" customWidth="1"/>
    <col min="3" max="16" width="5.7109375" style="0" customWidth="1"/>
    <col min="17" max="17" width="14.7109375" style="0" bestFit="1" customWidth="1"/>
  </cols>
  <sheetData>
    <row r="2" spans="1:16" ht="45" customHeight="1">
      <c r="A2" s="59" t="s">
        <v>86</v>
      </c>
      <c r="B2" s="60"/>
      <c r="C2" s="60"/>
      <c r="D2" s="60"/>
      <c r="E2" s="60"/>
      <c r="F2" s="60"/>
      <c r="G2" s="60"/>
      <c r="H2" s="60"/>
      <c r="I2" s="60"/>
      <c r="J2" s="60"/>
      <c r="K2" s="60"/>
      <c r="L2" s="60"/>
      <c r="M2" s="60"/>
      <c r="N2" s="60"/>
      <c r="O2" s="60"/>
      <c r="P2" s="60"/>
    </row>
    <row r="4" spans="1:17" ht="15">
      <c r="A4" s="61" t="s">
        <v>9</v>
      </c>
      <c r="B4" s="61" t="s">
        <v>14</v>
      </c>
      <c r="C4" s="63" t="s">
        <v>0</v>
      </c>
      <c r="D4" s="64"/>
      <c r="E4" s="63" t="s">
        <v>1</v>
      </c>
      <c r="F4" s="64"/>
      <c r="G4" s="63" t="s">
        <v>2</v>
      </c>
      <c r="H4" s="64"/>
      <c r="I4" s="63" t="s">
        <v>3</v>
      </c>
      <c r="J4" s="64"/>
      <c r="K4" s="63" t="s">
        <v>4</v>
      </c>
      <c r="L4" s="64"/>
      <c r="M4" s="63" t="s">
        <v>5</v>
      </c>
      <c r="N4" s="64"/>
      <c r="O4" s="63" t="s">
        <v>6</v>
      </c>
      <c r="P4" s="64"/>
      <c r="Q4" s="11" t="s">
        <v>48</v>
      </c>
    </row>
    <row r="5" spans="1:17" ht="15">
      <c r="A5" s="62"/>
      <c r="B5" s="62"/>
      <c r="C5" s="5" t="s">
        <v>7</v>
      </c>
      <c r="D5" s="6" t="s">
        <v>8</v>
      </c>
      <c r="E5" s="1" t="s">
        <v>7</v>
      </c>
      <c r="F5" s="2" t="s">
        <v>8</v>
      </c>
      <c r="G5" s="1" t="s">
        <v>7</v>
      </c>
      <c r="H5" s="2" t="s">
        <v>8</v>
      </c>
      <c r="I5" s="1" t="s">
        <v>7</v>
      </c>
      <c r="J5" s="2" t="s">
        <v>8</v>
      </c>
      <c r="K5" s="1" t="s">
        <v>7</v>
      </c>
      <c r="L5" s="2" t="s">
        <v>8</v>
      </c>
      <c r="M5" s="1" t="s">
        <v>7</v>
      </c>
      <c r="N5" s="2" t="s">
        <v>8</v>
      </c>
      <c r="O5" s="1" t="s">
        <v>7</v>
      </c>
      <c r="P5" s="2" t="s">
        <v>8</v>
      </c>
      <c r="Q5" s="12"/>
    </row>
    <row r="6" spans="1:17" ht="15">
      <c r="A6" s="3" t="s">
        <v>34</v>
      </c>
      <c r="B6" s="4" t="s">
        <v>12</v>
      </c>
      <c r="C6" s="7">
        <v>6</v>
      </c>
      <c r="D6" s="8">
        <v>3</v>
      </c>
      <c r="E6" s="7">
        <v>5</v>
      </c>
      <c r="F6" s="8">
        <v>6</v>
      </c>
      <c r="G6" s="7">
        <v>6</v>
      </c>
      <c r="H6" s="8">
        <v>5</v>
      </c>
      <c r="I6" s="7">
        <v>5</v>
      </c>
      <c r="J6" s="8">
        <v>6</v>
      </c>
      <c r="K6" s="7">
        <v>5</v>
      </c>
      <c r="L6" s="8">
        <v>5</v>
      </c>
      <c r="M6" s="7">
        <v>3</v>
      </c>
      <c r="N6" s="8">
        <v>5</v>
      </c>
      <c r="O6" s="7">
        <v>3</v>
      </c>
      <c r="P6" s="8">
        <v>3</v>
      </c>
      <c r="Q6" s="13" t="str">
        <f aca="true" t="shared" si="0" ref="Q6:Q56">IF(C6+E6+G6+I6+K6+M6+O6-D6-F6-H6-J6-L6-N6-P6=0,"OKAY",C6+E6+G6+I6+K6+M6+O6-D6-F6-H6-J6-L6-N6-P6)</f>
        <v>OKAY</v>
      </c>
    </row>
    <row r="7" spans="1:17" ht="15">
      <c r="A7" s="3" t="s">
        <v>15</v>
      </c>
      <c r="B7" s="4" t="s">
        <v>12</v>
      </c>
      <c r="C7" s="7">
        <v>6</v>
      </c>
      <c r="D7" s="8">
        <v>8</v>
      </c>
      <c r="E7" s="7">
        <v>8</v>
      </c>
      <c r="F7" s="8">
        <v>8</v>
      </c>
      <c r="G7" s="7">
        <v>8</v>
      </c>
      <c r="H7" s="8">
        <v>9</v>
      </c>
      <c r="I7" s="7">
        <v>9</v>
      </c>
      <c r="J7" s="8">
        <v>8</v>
      </c>
      <c r="K7" s="7">
        <v>8</v>
      </c>
      <c r="L7" s="8">
        <v>8</v>
      </c>
      <c r="M7" s="7">
        <v>8</v>
      </c>
      <c r="N7" s="8">
        <v>6</v>
      </c>
      <c r="O7" s="7">
        <v>5</v>
      </c>
      <c r="P7" s="8">
        <v>5</v>
      </c>
      <c r="Q7" s="13" t="str">
        <f t="shared" si="0"/>
        <v>OKAY</v>
      </c>
    </row>
    <row r="8" spans="1:17" ht="15">
      <c r="A8" s="3" t="s">
        <v>49</v>
      </c>
      <c r="B8" s="4" t="s">
        <v>12</v>
      </c>
      <c r="C8" s="7">
        <v>3</v>
      </c>
      <c r="D8" s="8">
        <v>3</v>
      </c>
      <c r="E8" s="7">
        <v>3</v>
      </c>
      <c r="F8" s="8">
        <v>3</v>
      </c>
      <c r="G8" s="7">
        <v>3</v>
      </c>
      <c r="H8" s="8">
        <v>3</v>
      </c>
      <c r="I8" s="7">
        <v>3</v>
      </c>
      <c r="J8" s="8">
        <v>3</v>
      </c>
      <c r="K8" s="7">
        <v>3</v>
      </c>
      <c r="L8" s="8">
        <v>3</v>
      </c>
      <c r="M8" s="7">
        <v>3</v>
      </c>
      <c r="N8" s="8">
        <v>3</v>
      </c>
      <c r="O8" s="7">
        <v>3</v>
      </c>
      <c r="P8" s="8">
        <v>3</v>
      </c>
      <c r="Q8" s="13" t="str">
        <f t="shared" si="0"/>
        <v>OKAY</v>
      </c>
    </row>
    <row r="9" spans="1:17" ht="15">
      <c r="A9" s="3" t="s">
        <v>55</v>
      </c>
      <c r="B9" s="3" t="s">
        <v>11</v>
      </c>
      <c r="C9" s="35">
        <v>23</v>
      </c>
      <c r="D9" s="36">
        <v>30</v>
      </c>
      <c r="E9" s="37">
        <v>30</v>
      </c>
      <c r="F9" s="36">
        <v>26</v>
      </c>
      <c r="G9" s="37">
        <v>26</v>
      </c>
      <c r="H9" s="36">
        <v>30</v>
      </c>
      <c r="I9" s="37">
        <v>30</v>
      </c>
      <c r="J9" s="36">
        <v>26</v>
      </c>
      <c r="K9" s="37">
        <v>26</v>
      </c>
      <c r="L9" s="36">
        <v>30</v>
      </c>
      <c r="M9" s="37">
        <v>30</v>
      </c>
      <c r="N9" s="36">
        <v>26</v>
      </c>
      <c r="O9" s="37">
        <v>26</v>
      </c>
      <c r="P9" s="36">
        <v>23</v>
      </c>
      <c r="Q9" s="13" t="str">
        <f t="shared" si="0"/>
        <v>OKAY</v>
      </c>
    </row>
    <row r="10" spans="1:17" ht="15">
      <c r="A10" s="3" t="s">
        <v>56</v>
      </c>
      <c r="B10" s="4" t="s">
        <v>11</v>
      </c>
      <c r="C10" s="7"/>
      <c r="D10" s="8">
        <v>6</v>
      </c>
      <c r="E10" s="7">
        <v>6</v>
      </c>
      <c r="F10" s="8">
        <v>6</v>
      </c>
      <c r="G10" s="7">
        <v>6</v>
      </c>
      <c r="H10" s="8">
        <v>6</v>
      </c>
      <c r="I10" s="7">
        <v>6</v>
      </c>
      <c r="J10" s="8">
        <v>6</v>
      </c>
      <c r="K10" s="7">
        <v>6</v>
      </c>
      <c r="L10" s="8">
        <v>6</v>
      </c>
      <c r="M10" s="7">
        <v>6</v>
      </c>
      <c r="N10" s="8"/>
      <c r="O10" s="7"/>
      <c r="P10" s="8"/>
      <c r="Q10" s="13" t="str">
        <f t="shared" si="0"/>
        <v>OKAY</v>
      </c>
    </row>
    <row r="11" spans="1:17" ht="15">
      <c r="A11" s="3" t="s">
        <v>57</v>
      </c>
      <c r="B11" s="4" t="s">
        <v>11</v>
      </c>
      <c r="C11" s="7">
        <v>16</v>
      </c>
      <c r="D11" s="8">
        <v>16</v>
      </c>
      <c r="E11" s="7">
        <v>16</v>
      </c>
      <c r="F11" s="8">
        <v>16</v>
      </c>
      <c r="G11" s="7">
        <v>16</v>
      </c>
      <c r="H11" s="8">
        <v>16</v>
      </c>
      <c r="I11" s="7">
        <v>16</v>
      </c>
      <c r="J11" s="8">
        <v>16</v>
      </c>
      <c r="K11" s="7">
        <v>16</v>
      </c>
      <c r="L11" s="8">
        <v>16</v>
      </c>
      <c r="M11" s="7">
        <v>16</v>
      </c>
      <c r="N11" s="8">
        <v>16</v>
      </c>
      <c r="O11" s="7">
        <v>16</v>
      </c>
      <c r="P11" s="8">
        <v>16</v>
      </c>
      <c r="Q11" s="13" t="str">
        <f t="shared" si="0"/>
        <v>OKAY</v>
      </c>
    </row>
    <row r="12" spans="1:17" ht="15">
      <c r="A12" s="3" t="s">
        <v>38</v>
      </c>
      <c r="B12" s="4" t="s">
        <v>12</v>
      </c>
      <c r="C12" s="7">
        <v>2</v>
      </c>
      <c r="D12" s="8">
        <v>1</v>
      </c>
      <c r="E12" s="7">
        <v>1</v>
      </c>
      <c r="F12" s="8">
        <v>2</v>
      </c>
      <c r="G12" s="7">
        <v>2</v>
      </c>
      <c r="H12" s="8">
        <v>1</v>
      </c>
      <c r="I12" s="7">
        <v>2</v>
      </c>
      <c r="J12" s="8">
        <v>2</v>
      </c>
      <c r="K12" s="7">
        <v>1</v>
      </c>
      <c r="L12" s="8">
        <v>2</v>
      </c>
      <c r="M12" s="7">
        <v>0</v>
      </c>
      <c r="N12" s="8"/>
      <c r="O12" s="7">
        <v>0</v>
      </c>
      <c r="P12" s="8"/>
      <c r="Q12" s="13" t="str">
        <f t="shared" si="0"/>
        <v>OKAY</v>
      </c>
    </row>
    <row r="13" spans="1:17" ht="15">
      <c r="A13" s="3" t="s">
        <v>32</v>
      </c>
      <c r="B13" s="4" t="s">
        <v>77</v>
      </c>
      <c r="C13" s="7"/>
      <c r="D13" s="8"/>
      <c r="E13" s="7"/>
      <c r="F13" s="8"/>
      <c r="G13" s="7"/>
      <c r="H13" s="8"/>
      <c r="I13" s="7"/>
      <c r="J13" s="8"/>
      <c r="K13" s="7"/>
      <c r="L13" s="8"/>
      <c r="M13" s="7"/>
      <c r="N13" s="8"/>
      <c r="O13" s="7"/>
      <c r="P13" s="8"/>
      <c r="Q13" s="13" t="str">
        <f t="shared" si="0"/>
        <v>OKAY</v>
      </c>
    </row>
    <row r="14" spans="1:17" ht="15">
      <c r="A14" s="3" t="s">
        <v>78</v>
      </c>
      <c r="B14" s="4" t="s">
        <v>12</v>
      </c>
      <c r="C14" s="7">
        <v>10</v>
      </c>
      <c r="D14" s="8">
        <v>12</v>
      </c>
      <c r="E14" s="7">
        <v>12</v>
      </c>
      <c r="F14" s="8">
        <v>11</v>
      </c>
      <c r="G14" s="7">
        <v>12</v>
      </c>
      <c r="H14" s="8">
        <v>16</v>
      </c>
      <c r="I14" s="7">
        <v>13</v>
      </c>
      <c r="J14" s="8">
        <v>12</v>
      </c>
      <c r="K14" s="7">
        <v>15</v>
      </c>
      <c r="L14" s="8">
        <v>11</v>
      </c>
      <c r="M14" s="7"/>
      <c r="N14" s="8"/>
      <c r="O14" s="7"/>
      <c r="P14" s="8"/>
      <c r="Q14" s="13" t="str">
        <f t="shared" si="0"/>
        <v>OKAY</v>
      </c>
    </row>
    <row r="15" spans="1:17" ht="15">
      <c r="A15" s="3" t="s">
        <v>79</v>
      </c>
      <c r="B15" s="4" t="s">
        <v>12</v>
      </c>
      <c r="C15" s="7">
        <v>5</v>
      </c>
      <c r="D15" s="8">
        <v>5</v>
      </c>
      <c r="E15" s="7">
        <v>5</v>
      </c>
      <c r="F15" s="8">
        <v>5</v>
      </c>
      <c r="G15" s="7">
        <v>5</v>
      </c>
      <c r="H15" s="8">
        <v>5</v>
      </c>
      <c r="I15" s="7">
        <v>5</v>
      </c>
      <c r="J15" s="8">
        <v>5</v>
      </c>
      <c r="K15" s="7">
        <v>5</v>
      </c>
      <c r="L15" s="8">
        <v>5</v>
      </c>
      <c r="M15" s="7">
        <v>5</v>
      </c>
      <c r="N15" s="8">
        <v>5</v>
      </c>
      <c r="O15" s="7">
        <v>5</v>
      </c>
      <c r="P15" s="8">
        <v>5</v>
      </c>
      <c r="Q15" s="13" t="str">
        <f t="shared" si="0"/>
        <v>OKAY</v>
      </c>
    </row>
    <row r="16" spans="1:17" ht="15">
      <c r="A16" s="3" t="s">
        <v>25</v>
      </c>
      <c r="B16" s="4" t="s">
        <v>12</v>
      </c>
      <c r="C16" s="7">
        <v>0</v>
      </c>
      <c r="D16" s="8">
        <v>5</v>
      </c>
      <c r="E16" s="7">
        <v>4</v>
      </c>
      <c r="F16" s="8">
        <v>3</v>
      </c>
      <c r="G16" s="7">
        <v>4</v>
      </c>
      <c r="H16" s="8">
        <v>6</v>
      </c>
      <c r="I16" s="7">
        <v>6</v>
      </c>
      <c r="J16" s="8">
        <v>2</v>
      </c>
      <c r="K16" s="7">
        <v>2</v>
      </c>
      <c r="L16" s="8">
        <v>2</v>
      </c>
      <c r="M16" s="7">
        <v>2</v>
      </c>
      <c r="N16" s="8">
        <v>0</v>
      </c>
      <c r="O16" s="7"/>
      <c r="P16" s="8"/>
      <c r="Q16" s="13" t="str">
        <f t="shared" si="0"/>
        <v>OKAY</v>
      </c>
    </row>
    <row r="17" spans="1:17" ht="15">
      <c r="A17" s="3" t="s">
        <v>17</v>
      </c>
      <c r="B17" s="4" t="s">
        <v>12</v>
      </c>
      <c r="C17" s="7"/>
      <c r="D17" s="8"/>
      <c r="E17" s="7"/>
      <c r="F17" s="8"/>
      <c r="G17" s="7"/>
      <c r="H17" s="8"/>
      <c r="I17" s="7"/>
      <c r="J17" s="8"/>
      <c r="K17" s="7"/>
      <c r="L17" s="8"/>
      <c r="M17" s="7"/>
      <c r="N17" s="8"/>
      <c r="O17" s="7"/>
      <c r="P17" s="8"/>
      <c r="Q17" s="13" t="str">
        <f t="shared" si="0"/>
        <v>OKAY</v>
      </c>
    </row>
    <row r="18" spans="1:17" ht="15">
      <c r="A18" s="3" t="s">
        <v>36</v>
      </c>
      <c r="B18" s="4" t="s">
        <v>12</v>
      </c>
      <c r="C18" s="7">
        <v>16</v>
      </c>
      <c r="D18" s="8">
        <v>13</v>
      </c>
      <c r="E18" s="7">
        <v>13</v>
      </c>
      <c r="F18" s="8">
        <v>16</v>
      </c>
      <c r="G18" s="7">
        <v>16</v>
      </c>
      <c r="H18" s="8">
        <v>13</v>
      </c>
      <c r="I18" s="7">
        <v>11</v>
      </c>
      <c r="J18" s="8">
        <v>11</v>
      </c>
      <c r="K18" s="7">
        <v>13</v>
      </c>
      <c r="L18" s="8">
        <v>11</v>
      </c>
      <c r="M18" s="7">
        <v>11</v>
      </c>
      <c r="N18" s="8">
        <v>11</v>
      </c>
      <c r="O18" s="7">
        <v>11</v>
      </c>
      <c r="P18" s="8">
        <v>11</v>
      </c>
      <c r="Q18" s="13">
        <f t="shared" si="0"/>
        <v>5</v>
      </c>
    </row>
    <row r="19" spans="1:17" ht="15">
      <c r="A19" s="3" t="s">
        <v>40</v>
      </c>
      <c r="B19" s="4" t="s">
        <v>12</v>
      </c>
      <c r="C19" s="7">
        <v>0</v>
      </c>
      <c r="D19" s="8">
        <v>6</v>
      </c>
      <c r="E19" s="7">
        <v>0</v>
      </c>
      <c r="F19" s="8">
        <v>0</v>
      </c>
      <c r="G19" s="7">
        <v>0</v>
      </c>
      <c r="H19" s="8">
        <v>6</v>
      </c>
      <c r="I19" s="7">
        <v>6</v>
      </c>
      <c r="J19" s="8">
        <v>1</v>
      </c>
      <c r="K19" s="7">
        <v>1</v>
      </c>
      <c r="L19" s="8">
        <v>5</v>
      </c>
      <c r="M19" s="7">
        <v>5</v>
      </c>
      <c r="N19" s="8">
        <v>3</v>
      </c>
      <c r="O19" s="7">
        <v>3</v>
      </c>
      <c r="P19" s="8">
        <v>3</v>
      </c>
      <c r="Q19" s="13">
        <f>IF(C19+E19+G19+I19+K19+M19+O19-D19-F19-H19-J19-L19-N19-P19=0,"OKAY",C19+E19+G19+I19+K19+M19+O19-D19-F19-H19-J19-L19-N19-P19)</f>
        <v>-9</v>
      </c>
    </row>
    <row r="20" spans="1:17" ht="15">
      <c r="A20" s="3" t="s">
        <v>24</v>
      </c>
      <c r="B20" s="4" t="s">
        <v>12</v>
      </c>
      <c r="C20" s="7">
        <v>0</v>
      </c>
      <c r="D20" s="8">
        <v>3</v>
      </c>
      <c r="E20" s="7">
        <v>3</v>
      </c>
      <c r="F20" s="8">
        <v>4</v>
      </c>
      <c r="G20" s="7">
        <v>4</v>
      </c>
      <c r="H20" s="8">
        <v>0</v>
      </c>
      <c r="I20" s="7">
        <v>0</v>
      </c>
      <c r="J20" s="8">
        <v>3</v>
      </c>
      <c r="K20" s="7">
        <v>3</v>
      </c>
      <c r="L20" s="8">
        <v>3</v>
      </c>
      <c r="M20" s="7">
        <v>3</v>
      </c>
      <c r="N20" s="8">
        <v>1</v>
      </c>
      <c r="O20" s="7">
        <v>1</v>
      </c>
      <c r="P20" s="8">
        <v>0</v>
      </c>
      <c r="Q20" s="13" t="str">
        <f t="shared" si="0"/>
        <v>OKAY</v>
      </c>
    </row>
    <row r="21" spans="1:17" ht="15">
      <c r="A21" s="3" t="s">
        <v>51</v>
      </c>
      <c r="B21" s="4" t="s">
        <v>12</v>
      </c>
      <c r="C21" s="7"/>
      <c r="D21" s="8">
        <v>1</v>
      </c>
      <c r="E21" s="7">
        <v>1</v>
      </c>
      <c r="F21" s="8">
        <v>1</v>
      </c>
      <c r="G21" s="7">
        <v>1</v>
      </c>
      <c r="H21" s="8">
        <v>1</v>
      </c>
      <c r="I21" s="7">
        <v>1</v>
      </c>
      <c r="J21" s="8">
        <v>1</v>
      </c>
      <c r="K21" s="7">
        <v>1</v>
      </c>
      <c r="L21" s="8">
        <v>1</v>
      </c>
      <c r="M21" s="7">
        <v>1</v>
      </c>
      <c r="N21" s="8"/>
      <c r="O21" s="7"/>
      <c r="P21" s="8"/>
      <c r="Q21" s="13" t="str">
        <f>IF(C21+E21+G21+I21+K21+M21+O21-D21-F21-H21-J21-L21-N21-P21=0,"OKAY",C21+E21+G21+I21+K21+M21+O21-D21-F21-H21-J21-L21-N21-P21)</f>
        <v>OKAY</v>
      </c>
    </row>
    <row r="22" spans="1:17" ht="15">
      <c r="A22" s="3" t="s">
        <v>18</v>
      </c>
      <c r="B22" s="4" t="s">
        <v>12</v>
      </c>
      <c r="C22" s="7">
        <v>1</v>
      </c>
      <c r="D22" s="8">
        <v>1</v>
      </c>
      <c r="E22" s="7">
        <v>1</v>
      </c>
      <c r="F22" s="8">
        <v>1</v>
      </c>
      <c r="G22" s="7">
        <v>1</v>
      </c>
      <c r="H22" s="8">
        <v>1</v>
      </c>
      <c r="I22" s="7">
        <v>1</v>
      </c>
      <c r="J22" s="8">
        <v>1</v>
      </c>
      <c r="K22" s="7">
        <v>1</v>
      </c>
      <c r="L22" s="8">
        <v>1</v>
      </c>
      <c r="M22" s="7">
        <v>1</v>
      </c>
      <c r="N22" s="8">
        <v>1</v>
      </c>
      <c r="O22" s="7">
        <v>1</v>
      </c>
      <c r="P22" s="8">
        <v>1</v>
      </c>
      <c r="Q22" s="13" t="str">
        <f t="shared" si="0"/>
        <v>OKAY</v>
      </c>
    </row>
    <row r="23" spans="1:17" ht="15">
      <c r="A23" s="3" t="s">
        <v>23</v>
      </c>
      <c r="B23" s="4" t="s">
        <v>12</v>
      </c>
      <c r="C23" s="7"/>
      <c r="D23" s="8"/>
      <c r="E23" s="7"/>
      <c r="F23" s="8"/>
      <c r="G23" s="7"/>
      <c r="H23" s="8"/>
      <c r="I23" s="7"/>
      <c r="J23" s="8"/>
      <c r="K23" s="7"/>
      <c r="L23" s="8"/>
      <c r="M23" s="7"/>
      <c r="N23" s="8"/>
      <c r="O23" s="7"/>
      <c r="P23" s="8"/>
      <c r="Q23" s="13" t="str">
        <f t="shared" si="0"/>
        <v>OKAY</v>
      </c>
    </row>
    <row r="24" spans="1:17" ht="15">
      <c r="A24" s="3" t="s">
        <v>19</v>
      </c>
      <c r="B24" s="4" t="s">
        <v>12</v>
      </c>
      <c r="C24" s="7">
        <v>2</v>
      </c>
      <c r="D24" s="8">
        <v>2</v>
      </c>
      <c r="E24" s="7">
        <v>0</v>
      </c>
      <c r="F24" s="8">
        <v>4</v>
      </c>
      <c r="G24" s="7">
        <v>4</v>
      </c>
      <c r="H24" s="8">
        <v>1</v>
      </c>
      <c r="I24" s="7">
        <v>3</v>
      </c>
      <c r="J24" s="8">
        <v>2</v>
      </c>
      <c r="K24" s="7">
        <v>1</v>
      </c>
      <c r="L24" s="8">
        <v>1</v>
      </c>
      <c r="M24" s="7">
        <v>1</v>
      </c>
      <c r="N24" s="8"/>
      <c r="O24" s="7"/>
      <c r="P24" s="8">
        <v>1</v>
      </c>
      <c r="Q24" s="13" t="str">
        <f t="shared" si="0"/>
        <v>OKAY</v>
      </c>
    </row>
    <row r="25" spans="1:17" ht="15">
      <c r="A25" s="3" t="s">
        <v>44</v>
      </c>
      <c r="B25" s="4" t="s">
        <v>12</v>
      </c>
      <c r="C25" s="7">
        <v>9</v>
      </c>
      <c r="D25" s="8">
        <v>9</v>
      </c>
      <c r="E25" s="7">
        <v>9</v>
      </c>
      <c r="F25" s="8">
        <v>9</v>
      </c>
      <c r="G25" s="7">
        <v>9</v>
      </c>
      <c r="H25" s="8">
        <v>9</v>
      </c>
      <c r="I25" s="7">
        <v>9</v>
      </c>
      <c r="J25" s="8">
        <v>9</v>
      </c>
      <c r="K25" s="7">
        <v>9</v>
      </c>
      <c r="L25" s="8">
        <v>9</v>
      </c>
      <c r="M25" s="7"/>
      <c r="N25" s="8"/>
      <c r="O25" s="7"/>
      <c r="P25" s="8"/>
      <c r="Q25" s="13" t="str">
        <f t="shared" si="0"/>
        <v>OKAY</v>
      </c>
    </row>
    <row r="26" spans="1:17" ht="15">
      <c r="A26" s="3" t="s">
        <v>41</v>
      </c>
      <c r="B26" s="4" t="s">
        <v>12</v>
      </c>
      <c r="C26" s="7">
        <v>0</v>
      </c>
      <c r="D26" s="8">
        <v>5</v>
      </c>
      <c r="E26" s="7">
        <v>5</v>
      </c>
      <c r="F26" s="8">
        <v>4</v>
      </c>
      <c r="G26" s="7">
        <v>4</v>
      </c>
      <c r="H26" s="8">
        <v>3</v>
      </c>
      <c r="I26" s="7">
        <v>4</v>
      </c>
      <c r="J26" s="8">
        <v>5</v>
      </c>
      <c r="K26" s="7">
        <v>3</v>
      </c>
      <c r="L26" s="8">
        <v>4</v>
      </c>
      <c r="M26" s="7">
        <v>2</v>
      </c>
      <c r="N26" s="8">
        <v>2</v>
      </c>
      <c r="O26" s="7">
        <v>3</v>
      </c>
      <c r="P26" s="8">
        <v>0</v>
      </c>
      <c r="Q26" s="13">
        <f t="shared" si="0"/>
        <v>-2</v>
      </c>
    </row>
    <row r="27" spans="1:17" ht="15">
      <c r="A27" s="3" t="s">
        <v>31</v>
      </c>
      <c r="B27" s="4" t="s">
        <v>12</v>
      </c>
      <c r="C27" s="7"/>
      <c r="D27" s="8"/>
      <c r="E27" s="7"/>
      <c r="F27" s="8"/>
      <c r="G27" s="7"/>
      <c r="H27" s="8"/>
      <c r="I27" s="7"/>
      <c r="J27" s="8"/>
      <c r="K27" s="7"/>
      <c r="L27" s="8"/>
      <c r="M27" s="7"/>
      <c r="N27" s="8"/>
      <c r="O27" s="7"/>
      <c r="P27" s="8"/>
      <c r="Q27" s="13" t="str">
        <f t="shared" si="0"/>
        <v>OKAY</v>
      </c>
    </row>
    <row r="28" spans="1:17" ht="15">
      <c r="A28" s="38" t="s">
        <v>58</v>
      </c>
      <c r="B28" s="4" t="s">
        <v>12</v>
      </c>
      <c r="C28" s="40">
        <v>30</v>
      </c>
      <c r="D28" s="41">
        <v>30</v>
      </c>
      <c r="E28" s="40">
        <v>30</v>
      </c>
      <c r="F28" s="41">
        <v>30</v>
      </c>
      <c r="G28" s="40">
        <v>30</v>
      </c>
      <c r="H28" s="41">
        <v>30</v>
      </c>
      <c r="I28" s="40">
        <v>30</v>
      </c>
      <c r="J28" s="41">
        <v>30</v>
      </c>
      <c r="K28" s="40">
        <v>30</v>
      </c>
      <c r="L28" s="41">
        <v>30</v>
      </c>
      <c r="M28" s="40">
        <v>30</v>
      </c>
      <c r="N28" s="41">
        <v>30</v>
      </c>
      <c r="O28" s="40">
        <v>30</v>
      </c>
      <c r="P28" s="41">
        <v>30</v>
      </c>
      <c r="Q28" s="42" t="str">
        <f t="shared" si="0"/>
        <v>OKAY</v>
      </c>
    </row>
    <row r="29" spans="1:17" ht="15">
      <c r="A29" s="38" t="s">
        <v>59</v>
      </c>
      <c r="B29" s="4" t="s">
        <v>12</v>
      </c>
      <c r="C29" s="40">
        <v>20</v>
      </c>
      <c r="D29" s="41">
        <v>20</v>
      </c>
      <c r="E29" s="40">
        <v>20</v>
      </c>
      <c r="F29" s="41">
        <v>20</v>
      </c>
      <c r="G29" s="40">
        <v>20</v>
      </c>
      <c r="H29" s="41">
        <v>20</v>
      </c>
      <c r="I29" s="40">
        <v>20</v>
      </c>
      <c r="J29" s="41">
        <v>20</v>
      </c>
      <c r="K29" s="40">
        <v>20</v>
      </c>
      <c r="L29" s="41">
        <v>20</v>
      </c>
      <c r="M29" s="40">
        <v>20</v>
      </c>
      <c r="N29" s="41">
        <v>20</v>
      </c>
      <c r="O29" s="40">
        <v>20</v>
      </c>
      <c r="P29" s="41">
        <v>20</v>
      </c>
      <c r="Q29" s="42" t="str">
        <f t="shared" si="0"/>
        <v>OKAY</v>
      </c>
    </row>
    <row r="30" spans="1:17" ht="15">
      <c r="A30" s="3" t="s">
        <v>80</v>
      </c>
      <c r="B30" s="4" t="s">
        <v>11</v>
      </c>
      <c r="C30" s="7">
        <v>8</v>
      </c>
      <c r="D30" s="8">
        <v>8</v>
      </c>
      <c r="E30" s="7">
        <v>4</v>
      </c>
      <c r="F30" s="8">
        <v>4</v>
      </c>
      <c r="G30" s="7">
        <v>8</v>
      </c>
      <c r="H30" s="8">
        <v>6</v>
      </c>
      <c r="I30" s="7">
        <v>4</v>
      </c>
      <c r="J30" s="8">
        <v>6</v>
      </c>
      <c r="K30" s="7">
        <v>6</v>
      </c>
      <c r="L30" s="8">
        <v>6</v>
      </c>
      <c r="M30" s="7"/>
      <c r="N30" s="8"/>
      <c r="O30" s="7"/>
      <c r="P30" s="8"/>
      <c r="Q30" s="13" t="str">
        <f t="shared" si="0"/>
        <v>OKAY</v>
      </c>
    </row>
    <row r="31" spans="1:17" ht="15">
      <c r="A31" s="3" t="s">
        <v>81</v>
      </c>
      <c r="B31" s="4" t="s">
        <v>12</v>
      </c>
      <c r="C31" s="7">
        <v>5</v>
      </c>
      <c r="D31" s="8">
        <v>5</v>
      </c>
      <c r="E31" s="7">
        <v>5</v>
      </c>
      <c r="F31" s="8">
        <v>5</v>
      </c>
      <c r="G31" s="7">
        <v>5</v>
      </c>
      <c r="H31" s="8">
        <v>5</v>
      </c>
      <c r="I31" s="7">
        <v>5</v>
      </c>
      <c r="J31" s="8">
        <v>5</v>
      </c>
      <c r="K31" s="7">
        <v>5</v>
      </c>
      <c r="L31" s="8">
        <v>5</v>
      </c>
      <c r="M31" s="7"/>
      <c r="N31" s="8"/>
      <c r="O31" s="7"/>
      <c r="P31" s="8"/>
      <c r="Q31" s="13" t="str">
        <f>IF(C31+E31+G31+I31+K31+M31+O31-D31-F31-H31-J31-L31-N31-P31=0,"OKAY",C31+E31+G31+I31+K31+M31+O31-D31-F31-H31-J31-L31-N31-P31)</f>
        <v>OKAY</v>
      </c>
    </row>
    <row r="32" spans="1:17" ht="15">
      <c r="A32" s="3" t="s">
        <v>82</v>
      </c>
      <c r="B32" s="4" t="s">
        <v>12</v>
      </c>
      <c r="C32" s="7"/>
      <c r="D32" s="8">
        <v>4</v>
      </c>
      <c r="E32" s="7">
        <v>4</v>
      </c>
      <c r="F32" s="8">
        <v>6</v>
      </c>
      <c r="G32" s="7">
        <v>6</v>
      </c>
      <c r="H32" s="8">
        <v>5</v>
      </c>
      <c r="I32" s="7">
        <v>5</v>
      </c>
      <c r="J32" s="8">
        <v>5</v>
      </c>
      <c r="K32" s="7">
        <v>5</v>
      </c>
      <c r="L32" s="8">
        <v>4</v>
      </c>
      <c r="M32" s="7">
        <v>4</v>
      </c>
      <c r="N32" s="8"/>
      <c r="O32" s="7"/>
      <c r="P32" s="8"/>
      <c r="Q32" s="13" t="str">
        <f>IF(C32+E32+G32+I32+K32+M32+O32-D32-F32-H32-J32-L32-N32-P32=0,"OKAY",C32+E32+G32+I32+K32+M32+O32-D32-F32-H32-J32-L32-N32-P32)</f>
        <v>OKAY</v>
      </c>
    </row>
    <row r="33" spans="1:17" ht="15">
      <c r="A33" s="3" t="s">
        <v>33</v>
      </c>
      <c r="B33" s="4" t="s">
        <v>12</v>
      </c>
      <c r="C33" s="7">
        <v>1</v>
      </c>
      <c r="D33" s="8">
        <v>1</v>
      </c>
      <c r="E33" s="7">
        <v>1</v>
      </c>
      <c r="F33" s="8">
        <v>1</v>
      </c>
      <c r="G33" s="7">
        <v>1</v>
      </c>
      <c r="H33" s="8">
        <v>1</v>
      </c>
      <c r="I33" s="7">
        <v>1</v>
      </c>
      <c r="J33" s="8">
        <v>1</v>
      </c>
      <c r="K33" s="7">
        <v>1</v>
      </c>
      <c r="L33" s="8">
        <v>1</v>
      </c>
      <c r="M33" s="7">
        <v>1</v>
      </c>
      <c r="N33" s="8">
        <v>1</v>
      </c>
      <c r="O33" s="7">
        <v>1</v>
      </c>
      <c r="P33" s="8">
        <v>1</v>
      </c>
      <c r="Q33" s="13" t="str">
        <f t="shared" si="0"/>
        <v>OKAY</v>
      </c>
    </row>
    <row r="34" spans="1:17" ht="15">
      <c r="A34" s="3" t="s">
        <v>45</v>
      </c>
      <c r="B34" s="4" t="s">
        <v>12</v>
      </c>
      <c r="C34" s="7"/>
      <c r="D34" s="8"/>
      <c r="E34" s="7"/>
      <c r="F34" s="8"/>
      <c r="G34" s="7"/>
      <c r="H34" s="8"/>
      <c r="I34" s="7"/>
      <c r="J34" s="8"/>
      <c r="K34" s="7"/>
      <c r="L34" s="8"/>
      <c r="M34" s="7"/>
      <c r="N34" s="8"/>
      <c r="O34" s="7"/>
      <c r="P34" s="8"/>
      <c r="Q34" s="13" t="str">
        <f t="shared" si="0"/>
        <v>OKAY</v>
      </c>
    </row>
    <row r="35" spans="1:17" ht="15">
      <c r="A35" s="3" t="s">
        <v>46</v>
      </c>
      <c r="B35" s="4" t="s">
        <v>12</v>
      </c>
      <c r="C35" s="7"/>
      <c r="D35" s="8"/>
      <c r="E35" s="7"/>
      <c r="F35" s="8"/>
      <c r="G35" s="7"/>
      <c r="H35" s="8"/>
      <c r="I35" s="7"/>
      <c r="J35" s="8"/>
      <c r="K35" s="7"/>
      <c r="L35" s="8"/>
      <c r="M35" s="7"/>
      <c r="N35" s="8"/>
      <c r="O35" s="7"/>
      <c r="P35" s="8"/>
      <c r="Q35" s="13" t="str">
        <f t="shared" si="0"/>
        <v>OKAY</v>
      </c>
    </row>
    <row r="36" spans="1:17" ht="15">
      <c r="A36" s="3" t="s">
        <v>21</v>
      </c>
      <c r="B36" s="4" t="s">
        <v>12</v>
      </c>
      <c r="C36" s="7">
        <v>1</v>
      </c>
      <c r="D36" s="8">
        <v>2</v>
      </c>
      <c r="E36" s="7">
        <v>2</v>
      </c>
      <c r="F36" s="8">
        <v>1</v>
      </c>
      <c r="G36" s="7">
        <v>1</v>
      </c>
      <c r="H36" s="8">
        <v>2</v>
      </c>
      <c r="I36" s="7">
        <v>2</v>
      </c>
      <c r="J36" s="8">
        <v>2</v>
      </c>
      <c r="K36" s="7">
        <v>2</v>
      </c>
      <c r="L36" s="8">
        <v>1</v>
      </c>
      <c r="M36" s="7"/>
      <c r="N36" s="8"/>
      <c r="O36" s="7"/>
      <c r="P36" s="8"/>
      <c r="Q36" s="13" t="str">
        <f t="shared" si="0"/>
        <v>OKAY</v>
      </c>
    </row>
    <row r="37" spans="1:17" ht="15">
      <c r="A37" s="3" t="s">
        <v>26</v>
      </c>
      <c r="B37" s="4" t="s">
        <v>12</v>
      </c>
      <c r="C37" s="7">
        <v>3</v>
      </c>
      <c r="D37" s="8">
        <v>3</v>
      </c>
      <c r="E37" s="7">
        <v>3</v>
      </c>
      <c r="F37" s="8">
        <v>1</v>
      </c>
      <c r="G37" s="7">
        <v>1</v>
      </c>
      <c r="H37" s="8">
        <v>1</v>
      </c>
      <c r="I37" s="7">
        <v>3</v>
      </c>
      <c r="J37" s="8">
        <v>3</v>
      </c>
      <c r="K37" s="7">
        <v>3</v>
      </c>
      <c r="L37" s="8">
        <v>5</v>
      </c>
      <c r="M37" s="7"/>
      <c r="N37" s="8"/>
      <c r="O37" s="7"/>
      <c r="P37" s="8"/>
      <c r="Q37" s="13" t="str">
        <f t="shared" si="0"/>
        <v>OKAY</v>
      </c>
    </row>
    <row r="38" spans="1:17" ht="15">
      <c r="A38" s="3" t="s">
        <v>35</v>
      </c>
      <c r="B38" s="4" t="s">
        <v>12</v>
      </c>
      <c r="C38" s="7"/>
      <c r="D38" s="8"/>
      <c r="E38" s="7"/>
      <c r="F38" s="8"/>
      <c r="G38" s="7"/>
      <c r="H38" s="8"/>
      <c r="I38" s="7"/>
      <c r="J38" s="8"/>
      <c r="K38" s="7"/>
      <c r="L38" s="8"/>
      <c r="M38" s="7"/>
      <c r="N38" s="8"/>
      <c r="O38" s="7"/>
      <c r="P38" s="8"/>
      <c r="Q38" s="13" t="str">
        <f t="shared" si="0"/>
        <v>OKAY</v>
      </c>
    </row>
    <row r="39" spans="1:17" ht="15">
      <c r="A39" s="3" t="s">
        <v>60</v>
      </c>
      <c r="B39" s="4" t="s">
        <v>12</v>
      </c>
      <c r="C39" s="7">
        <v>30</v>
      </c>
      <c r="D39" s="8">
        <v>30</v>
      </c>
      <c r="E39" s="7">
        <v>30</v>
      </c>
      <c r="F39" s="8">
        <v>30</v>
      </c>
      <c r="G39" s="7">
        <v>30</v>
      </c>
      <c r="H39" s="8">
        <v>30</v>
      </c>
      <c r="I39" s="7">
        <v>30</v>
      </c>
      <c r="J39" s="8">
        <v>30</v>
      </c>
      <c r="K39" s="7">
        <v>30</v>
      </c>
      <c r="L39" s="8">
        <v>30</v>
      </c>
      <c r="M39" s="7">
        <v>30</v>
      </c>
      <c r="N39" s="8">
        <v>30</v>
      </c>
      <c r="O39" s="7">
        <v>30</v>
      </c>
      <c r="P39" s="8">
        <v>30</v>
      </c>
      <c r="Q39" s="13" t="str">
        <f t="shared" si="0"/>
        <v>OKAY</v>
      </c>
    </row>
    <row r="40" spans="1:17" ht="15">
      <c r="A40" s="3" t="s">
        <v>29</v>
      </c>
      <c r="B40" s="4" t="s">
        <v>12</v>
      </c>
      <c r="C40" s="7">
        <v>8</v>
      </c>
      <c r="D40" s="8">
        <v>9</v>
      </c>
      <c r="E40" s="7">
        <v>10</v>
      </c>
      <c r="F40" s="8">
        <v>11</v>
      </c>
      <c r="G40" s="7">
        <v>10</v>
      </c>
      <c r="H40" s="8">
        <v>9</v>
      </c>
      <c r="I40" s="7">
        <v>9</v>
      </c>
      <c r="J40" s="8">
        <v>9</v>
      </c>
      <c r="K40" s="7">
        <v>10</v>
      </c>
      <c r="L40" s="8">
        <v>9</v>
      </c>
      <c r="M40" s="7">
        <v>4</v>
      </c>
      <c r="N40" s="8">
        <v>4</v>
      </c>
      <c r="O40" s="7">
        <v>4</v>
      </c>
      <c r="P40" s="8">
        <v>4</v>
      </c>
      <c r="Q40" s="13" t="str">
        <f>IF(C40+E40+G40+I40+K40+M40+O40-D40-F40-H40-J40-L40-N40-P40=0,"OKAY",C40+E40+G40+I40+K40+M40+O40-D40-F40-H40-J40-L40-N40-P40)</f>
        <v>OKAY</v>
      </c>
    </row>
    <row r="41" spans="1:17" ht="15">
      <c r="A41" s="3" t="s">
        <v>39</v>
      </c>
      <c r="B41" s="4" t="s">
        <v>12</v>
      </c>
      <c r="C41" s="7"/>
      <c r="D41" s="8"/>
      <c r="E41" s="7"/>
      <c r="F41" s="8"/>
      <c r="G41" s="7"/>
      <c r="H41" s="8"/>
      <c r="I41" s="7"/>
      <c r="J41" s="8"/>
      <c r="K41" s="7"/>
      <c r="L41" s="8"/>
      <c r="M41" s="7"/>
      <c r="N41" s="8"/>
      <c r="O41" s="7"/>
      <c r="P41" s="8"/>
      <c r="Q41" s="13" t="str">
        <f t="shared" si="0"/>
        <v>OKAY</v>
      </c>
    </row>
    <row r="42" spans="1:17" ht="15">
      <c r="A42" s="3" t="s">
        <v>52</v>
      </c>
      <c r="B42" s="4" t="s">
        <v>53</v>
      </c>
      <c r="C42" s="7">
        <v>5</v>
      </c>
      <c r="D42" s="8">
        <v>4</v>
      </c>
      <c r="E42" s="7">
        <v>3</v>
      </c>
      <c r="F42" s="8">
        <v>3</v>
      </c>
      <c r="G42" s="7">
        <v>4</v>
      </c>
      <c r="H42" s="8">
        <v>1</v>
      </c>
      <c r="I42" s="7">
        <v>0</v>
      </c>
      <c r="J42" s="8">
        <v>3</v>
      </c>
      <c r="K42" s="7">
        <v>4</v>
      </c>
      <c r="L42" s="8">
        <v>5</v>
      </c>
      <c r="M42" s="7">
        <v>0</v>
      </c>
      <c r="N42" s="8">
        <v>0</v>
      </c>
      <c r="O42" s="7">
        <v>0</v>
      </c>
      <c r="P42" s="8">
        <v>0</v>
      </c>
      <c r="Q42" s="13" t="str">
        <f t="shared" si="0"/>
        <v>OKAY</v>
      </c>
    </row>
    <row r="43" spans="1:17" ht="15">
      <c r="A43" s="3" t="s">
        <v>20</v>
      </c>
      <c r="B43" s="4" t="s">
        <v>12</v>
      </c>
      <c r="C43" s="7">
        <v>2</v>
      </c>
      <c r="D43" s="8">
        <v>3</v>
      </c>
      <c r="E43" s="7">
        <v>3</v>
      </c>
      <c r="F43" s="8">
        <v>2</v>
      </c>
      <c r="G43" s="7">
        <v>1</v>
      </c>
      <c r="H43" s="8">
        <v>4</v>
      </c>
      <c r="I43" s="7">
        <v>5</v>
      </c>
      <c r="J43" s="8">
        <v>2</v>
      </c>
      <c r="K43" s="7">
        <v>2</v>
      </c>
      <c r="L43" s="8">
        <v>3</v>
      </c>
      <c r="M43" s="7">
        <v>2</v>
      </c>
      <c r="N43" s="8">
        <v>0</v>
      </c>
      <c r="O43" s="7">
        <v>0</v>
      </c>
      <c r="P43" s="8">
        <v>1</v>
      </c>
      <c r="Q43" s="13" t="str">
        <f t="shared" si="0"/>
        <v>OKAY</v>
      </c>
    </row>
    <row r="44" spans="1:17" ht="15">
      <c r="A44" s="3" t="s">
        <v>10</v>
      </c>
      <c r="B44" s="4" t="s">
        <v>12</v>
      </c>
      <c r="C44" s="7"/>
      <c r="D44" s="8">
        <v>2</v>
      </c>
      <c r="E44" s="7">
        <v>2</v>
      </c>
      <c r="F44" s="8">
        <v>1</v>
      </c>
      <c r="G44" s="7">
        <v>1</v>
      </c>
      <c r="H44" s="8">
        <v>1</v>
      </c>
      <c r="I44" s="7">
        <v>1</v>
      </c>
      <c r="J44" s="8">
        <v>1</v>
      </c>
      <c r="K44" s="7">
        <v>1</v>
      </c>
      <c r="L44" s="8">
        <v>1</v>
      </c>
      <c r="M44" s="7">
        <v>1</v>
      </c>
      <c r="N44" s="8"/>
      <c r="O44" s="7"/>
      <c r="P44" s="8"/>
      <c r="Q44" s="13" t="str">
        <f t="shared" si="0"/>
        <v>OKAY</v>
      </c>
    </row>
    <row r="45" spans="1:17" ht="15">
      <c r="A45" s="3" t="s">
        <v>22</v>
      </c>
      <c r="B45" s="4" t="s">
        <v>12</v>
      </c>
      <c r="C45" s="7"/>
      <c r="D45" s="8"/>
      <c r="E45" s="7"/>
      <c r="F45" s="8"/>
      <c r="G45" s="7"/>
      <c r="H45" s="8"/>
      <c r="I45" s="7"/>
      <c r="J45" s="8"/>
      <c r="K45" s="7"/>
      <c r="L45" s="8"/>
      <c r="M45" s="7"/>
      <c r="N45" s="8"/>
      <c r="O45" s="7"/>
      <c r="P45" s="8"/>
      <c r="Q45" s="13" t="str">
        <f t="shared" si="0"/>
        <v>OKAY</v>
      </c>
    </row>
    <row r="46" spans="1:17" ht="15">
      <c r="A46" s="3" t="s">
        <v>50</v>
      </c>
      <c r="B46" s="4" t="s">
        <v>12</v>
      </c>
      <c r="C46" s="7"/>
      <c r="D46" s="8"/>
      <c r="E46" s="7"/>
      <c r="F46" s="8"/>
      <c r="G46" s="7"/>
      <c r="H46" s="8"/>
      <c r="I46" s="7"/>
      <c r="J46" s="8"/>
      <c r="K46" s="7"/>
      <c r="L46" s="8"/>
      <c r="M46" s="7"/>
      <c r="N46" s="8"/>
      <c r="O46" s="7"/>
      <c r="P46" s="8"/>
      <c r="Q46" s="13" t="str">
        <f t="shared" si="0"/>
        <v>OKAY</v>
      </c>
    </row>
    <row r="47" spans="1:17" ht="15">
      <c r="A47" s="3" t="s">
        <v>30</v>
      </c>
      <c r="B47" s="4" t="s">
        <v>12</v>
      </c>
      <c r="C47" s="7">
        <v>8</v>
      </c>
      <c r="D47" s="8">
        <v>14</v>
      </c>
      <c r="E47" s="7">
        <v>14</v>
      </c>
      <c r="F47" s="8">
        <v>14</v>
      </c>
      <c r="G47" s="7">
        <v>14</v>
      </c>
      <c r="H47" s="8">
        <v>14</v>
      </c>
      <c r="I47" s="7">
        <v>14</v>
      </c>
      <c r="J47" s="8">
        <v>14</v>
      </c>
      <c r="K47" s="7">
        <v>14</v>
      </c>
      <c r="L47" s="8">
        <v>11</v>
      </c>
      <c r="M47" s="7">
        <v>11</v>
      </c>
      <c r="N47" s="8">
        <v>10</v>
      </c>
      <c r="O47" s="7">
        <v>10</v>
      </c>
      <c r="P47" s="8">
        <v>8</v>
      </c>
      <c r="Q47" s="13" t="str">
        <f t="shared" si="0"/>
        <v>OKAY</v>
      </c>
    </row>
    <row r="48" spans="1:17" ht="15">
      <c r="A48" s="3" t="s">
        <v>42</v>
      </c>
      <c r="B48" s="4" t="s">
        <v>12</v>
      </c>
      <c r="C48" s="7">
        <v>4</v>
      </c>
      <c r="D48" s="8">
        <v>3</v>
      </c>
      <c r="E48" s="7">
        <v>3</v>
      </c>
      <c r="F48" s="8">
        <v>3</v>
      </c>
      <c r="G48" s="7">
        <v>3</v>
      </c>
      <c r="H48" s="8">
        <v>3</v>
      </c>
      <c r="I48" s="7">
        <v>2</v>
      </c>
      <c r="J48" s="8">
        <v>4</v>
      </c>
      <c r="K48" s="7">
        <v>4</v>
      </c>
      <c r="L48" s="8">
        <v>0</v>
      </c>
      <c r="M48" s="7">
        <v>3</v>
      </c>
      <c r="N48" s="8">
        <v>3</v>
      </c>
      <c r="O48" s="7">
        <v>1</v>
      </c>
      <c r="P48" s="8">
        <v>4</v>
      </c>
      <c r="Q48" s="13" t="str">
        <f t="shared" si="0"/>
        <v>OKAY</v>
      </c>
    </row>
    <row r="49" spans="1:17" ht="15">
      <c r="A49" s="3" t="s">
        <v>37</v>
      </c>
      <c r="B49" s="4" t="s">
        <v>12</v>
      </c>
      <c r="C49" s="7"/>
      <c r="D49" s="8"/>
      <c r="E49" s="7"/>
      <c r="F49" s="8"/>
      <c r="G49" s="7"/>
      <c r="H49" s="8"/>
      <c r="I49" s="7"/>
      <c r="J49" s="8"/>
      <c r="K49" s="7"/>
      <c r="L49" s="8"/>
      <c r="M49" s="7"/>
      <c r="N49" s="8"/>
      <c r="O49" s="7"/>
      <c r="P49" s="8"/>
      <c r="Q49" s="13" t="str">
        <f t="shared" si="0"/>
        <v>OKAY</v>
      </c>
    </row>
    <row r="50" spans="1:17" ht="15">
      <c r="A50" s="3" t="s">
        <v>28</v>
      </c>
      <c r="B50" s="4" t="s">
        <v>12</v>
      </c>
      <c r="C50" s="7"/>
      <c r="D50" s="8"/>
      <c r="E50" s="7"/>
      <c r="F50" s="8"/>
      <c r="G50" s="7"/>
      <c r="H50" s="8"/>
      <c r="I50" s="7"/>
      <c r="J50" s="8"/>
      <c r="K50" s="7"/>
      <c r="L50" s="8"/>
      <c r="M50" s="7"/>
      <c r="N50" s="8"/>
      <c r="O50" s="7"/>
      <c r="P50" s="8"/>
      <c r="Q50" s="13" t="str">
        <f t="shared" si="0"/>
        <v>OKAY</v>
      </c>
    </row>
    <row r="51" spans="1:17" ht="15">
      <c r="A51" s="3" t="s">
        <v>43</v>
      </c>
      <c r="B51" s="4" t="s">
        <v>12</v>
      </c>
      <c r="C51" s="7">
        <v>3</v>
      </c>
      <c r="D51" s="8">
        <v>3</v>
      </c>
      <c r="E51" s="7">
        <v>3</v>
      </c>
      <c r="F51" s="8">
        <v>4</v>
      </c>
      <c r="G51" s="7">
        <v>4</v>
      </c>
      <c r="H51" s="8">
        <v>3</v>
      </c>
      <c r="I51" s="7">
        <v>3</v>
      </c>
      <c r="J51" s="8">
        <v>3</v>
      </c>
      <c r="K51" s="7">
        <v>3</v>
      </c>
      <c r="L51" s="8">
        <v>4</v>
      </c>
      <c r="M51" s="7">
        <v>2</v>
      </c>
      <c r="N51" s="8">
        <v>1</v>
      </c>
      <c r="O51" s="7"/>
      <c r="P51" s="8"/>
      <c r="Q51" s="13" t="str">
        <f t="shared" si="0"/>
        <v>OKAY</v>
      </c>
    </row>
    <row r="52" spans="1:17" ht="15">
      <c r="A52" s="3" t="s">
        <v>83</v>
      </c>
      <c r="B52" s="4" t="s">
        <v>12</v>
      </c>
      <c r="C52" s="7">
        <v>4</v>
      </c>
      <c r="D52" s="8">
        <v>7</v>
      </c>
      <c r="E52" s="7">
        <v>6</v>
      </c>
      <c r="F52" s="8">
        <v>9</v>
      </c>
      <c r="G52" s="7">
        <v>8</v>
      </c>
      <c r="H52" s="8">
        <v>8</v>
      </c>
      <c r="I52" s="7">
        <v>8</v>
      </c>
      <c r="J52" s="8">
        <v>7</v>
      </c>
      <c r="K52" s="7">
        <v>9</v>
      </c>
      <c r="L52" s="8">
        <v>7</v>
      </c>
      <c r="M52" s="7">
        <v>7</v>
      </c>
      <c r="N52" s="8">
        <v>1</v>
      </c>
      <c r="O52" s="7">
        <v>1</v>
      </c>
      <c r="P52" s="8">
        <v>4</v>
      </c>
      <c r="Q52" s="13" t="str">
        <f t="shared" si="0"/>
        <v>OKAY</v>
      </c>
    </row>
    <row r="53" spans="1:17" ht="15">
      <c r="A53" s="3" t="s">
        <v>84</v>
      </c>
      <c r="B53" s="4" t="s">
        <v>12</v>
      </c>
      <c r="C53" s="7">
        <v>5</v>
      </c>
      <c r="D53" s="8">
        <v>5</v>
      </c>
      <c r="E53" s="7">
        <v>5</v>
      </c>
      <c r="F53" s="8">
        <v>5</v>
      </c>
      <c r="G53" s="7">
        <v>5</v>
      </c>
      <c r="H53" s="8">
        <v>5</v>
      </c>
      <c r="I53" s="7">
        <v>5</v>
      </c>
      <c r="J53" s="8">
        <v>5</v>
      </c>
      <c r="K53" s="7">
        <v>5</v>
      </c>
      <c r="L53" s="8">
        <v>5</v>
      </c>
      <c r="M53" s="7">
        <v>5</v>
      </c>
      <c r="N53" s="8">
        <v>5</v>
      </c>
      <c r="O53" s="7">
        <v>5</v>
      </c>
      <c r="P53" s="8">
        <v>5</v>
      </c>
      <c r="Q53" s="13" t="str">
        <f t="shared" si="0"/>
        <v>OKAY</v>
      </c>
    </row>
    <row r="54" spans="1:17" ht="15">
      <c r="A54" s="3" t="s">
        <v>85</v>
      </c>
      <c r="B54" s="4" t="s">
        <v>12</v>
      </c>
      <c r="C54" s="7">
        <v>8</v>
      </c>
      <c r="D54" s="8">
        <v>8</v>
      </c>
      <c r="E54" s="7">
        <v>8</v>
      </c>
      <c r="F54" s="8">
        <v>8</v>
      </c>
      <c r="G54" s="7">
        <v>8</v>
      </c>
      <c r="H54" s="8">
        <v>8</v>
      </c>
      <c r="I54" s="7">
        <v>8</v>
      </c>
      <c r="J54" s="8">
        <v>8</v>
      </c>
      <c r="K54" s="7">
        <v>8</v>
      </c>
      <c r="L54" s="8">
        <v>8</v>
      </c>
      <c r="M54" s="7">
        <v>8</v>
      </c>
      <c r="N54" s="8">
        <v>8</v>
      </c>
      <c r="O54" s="7">
        <v>8</v>
      </c>
      <c r="P54" s="8">
        <v>8</v>
      </c>
      <c r="Q54" s="13" t="str">
        <f t="shared" si="0"/>
        <v>OKAY</v>
      </c>
    </row>
    <row r="55" spans="1:17" ht="15">
      <c r="A55" s="3" t="s">
        <v>16</v>
      </c>
      <c r="B55" s="4" t="s">
        <v>12</v>
      </c>
      <c r="C55" s="7">
        <v>2</v>
      </c>
      <c r="D55" s="8">
        <v>3</v>
      </c>
      <c r="E55" s="7">
        <v>3</v>
      </c>
      <c r="F55" s="8">
        <v>2</v>
      </c>
      <c r="G55" s="7">
        <v>1</v>
      </c>
      <c r="H55" s="8">
        <v>1</v>
      </c>
      <c r="I55" s="7">
        <v>1</v>
      </c>
      <c r="J55" s="8">
        <v>2</v>
      </c>
      <c r="K55" s="7">
        <v>4</v>
      </c>
      <c r="L55" s="8">
        <v>3</v>
      </c>
      <c r="M55" s="7"/>
      <c r="N55" s="8"/>
      <c r="O55" s="7">
        <v>1</v>
      </c>
      <c r="P55" s="8">
        <v>1</v>
      </c>
      <c r="Q55" s="13" t="str">
        <f t="shared" si="0"/>
        <v>OKAY</v>
      </c>
    </row>
    <row r="56" spans="1:17" ht="15">
      <c r="A56" s="3" t="s">
        <v>27</v>
      </c>
      <c r="B56" s="4" t="s">
        <v>12</v>
      </c>
      <c r="C56" s="7">
        <v>1</v>
      </c>
      <c r="D56" s="8">
        <v>2</v>
      </c>
      <c r="E56" s="7">
        <v>2</v>
      </c>
      <c r="F56" s="8">
        <v>0</v>
      </c>
      <c r="G56" s="7">
        <v>0</v>
      </c>
      <c r="H56" s="8">
        <v>2</v>
      </c>
      <c r="I56" s="7">
        <v>2</v>
      </c>
      <c r="J56" s="8">
        <v>1</v>
      </c>
      <c r="K56" s="7">
        <v>1</v>
      </c>
      <c r="L56" s="8">
        <v>2</v>
      </c>
      <c r="M56" s="7">
        <v>2</v>
      </c>
      <c r="N56" s="8">
        <v>1</v>
      </c>
      <c r="O56" s="7">
        <v>0</v>
      </c>
      <c r="P56" s="8">
        <v>0</v>
      </c>
      <c r="Q56" s="13" t="str">
        <f t="shared" si="0"/>
        <v>OKAY</v>
      </c>
    </row>
    <row r="57" spans="1:17" ht="15">
      <c r="A57" s="3" t="s">
        <v>54</v>
      </c>
      <c r="B57" s="4" t="s">
        <v>11</v>
      </c>
      <c r="C57" s="7">
        <v>13</v>
      </c>
      <c r="D57" s="8">
        <v>10</v>
      </c>
      <c r="E57" s="7">
        <v>9</v>
      </c>
      <c r="F57" s="8">
        <v>6</v>
      </c>
      <c r="G57" s="7">
        <v>6</v>
      </c>
      <c r="H57" s="8">
        <v>12</v>
      </c>
      <c r="I57" s="7">
        <v>6</v>
      </c>
      <c r="J57" s="8">
        <v>8</v>
      </c>
      <c r="K57" s="7">
        <v>14</v>
      </c>
      <c r="L57" s="8">
        <v>12</v>
      </c>
      <c r="M57" s="7">
        <v>0</v>
      </c>
      <c r="N57" s="8">
        <v>0</v>
      </c>
      <c r="O57" s="7">
        <v>0</v>
      </c>
      <c r="P57" s="8">
        <v>0</v>
      </c>
      <c r="Q57" s="13" t="str">
        <f>IF(C57+E57+G57+I57+K57+M57+O57-D57-F57-H57-J57-L57-N57-P57=0,"OKAY",C57+E57+G57+I57+K57+M57+O57-D57-F57-H57-J57-L57-N57-P57)</f>
        <v>OKAY</v>
      </c>
    </row>
    <row r="59" spans="1:16" ht="15.75">
      <c r="A59" s="9"/>
      <c r="B59" s="10" t="s">
        <v>13</v>
      </c>
      <c r="C59" s="9">
        <f aca="true" t="shared" si="1" ref="C59:P59">SUMIF($B6:$B57,"ja",C6:C57)</f>
        <v>65</v>
      </c>
      <c r="D59" s="9">
        <f t="shared" si="1"/>
        <v>74</v>
      </c>
      <c r="E59" s="9">
        <f t="shared" si="1"/>
        <v>68</v>
      </c>
      <c r="F59" s="9">
        <f t="shared" si="1"/>
        <v>61</v>
      </c>
      <c r="G59" s="9">
        <f t="shared" si="1"/>
        <v>66</v>
      </c>
      <c r="H59" s="9">
        <f t="shared" si="1"/>
        <v>71</v>
      </c>
      <c r="I59" s="9">
        <f t="shared" si="1"/>
        <v>62</v>
      </c>
      <c r="J59" s="9">
        <f t="shared" si="1"/>
        <v>65</v>
      </c>
      <c r="K59" s="9">
        <f t="shared" si="1"/>
        <v>72</v>
      </c>
      <c r="L59" s="9">
        <f t="shared" si="1"/>
        <v>75</v>
      </c>
      <c r="M59" s="9">
        <f t="shared" si="1"/>
        <v>52</v>
      </c>
      <c r="N59" s="9">
        <f t="shared" si="1"/>
        <v>42</v>
      </c>
      <c r="O59" s="9">
        <f t="shared" si="1"/>
        <v>42</v>
      </c>
      <c r="P59" s="9">
        <f t="shared" si="1"/>
        <v>39</v>
      </c>
    </row>
  </sheetData>
  <sheetProtection/>
  <autoFilter ref="B4:B51"/>
  <mergeCells count="10">
    <mergeCell ref="A2:P2"/>
    <mergeCell ref="A4:A5"/>
    <mergeCell ref="B4:B5"/>
    <mergeCell ref="C4:D4"/>
    <mergeCell ref="E4:F4"/>
    <mergeCell ref="G4:H4"/>
    <mergeCell ref="I4:J4"/>
    <mergeCell ref="K4:L4"/>
    <mergeCell ref="M4:N4"/>
    <mergeCell ref="O4:P4"/>
  </mergeCells>
  <conditionalFormatting sqref="B59 A6:P57">
    <cfRule type="expression" priority="17" dxfId="1">
      <formula>$B6="nein"</formula>
    </cfRule>
    <cfRule type="expression" priority="18" dxfId="0">
      <formula>$B6="ja"</formula>
    </cfRule>
  </conditionalFormatting>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Q60"/>
  <sheetViews>
    <sheetView zoomScalePageLayoutView="0" workbookViewId="0" topLeftCell="A1">
      <selection activeCell="B35" sqref="B35"/>
    </sheetView>
  </sheetViews>
  <sheetFormatPr defaultColWidth="11.421875" defaultRowHeight="15"/>
  <cols>
    <col min="1" max="1" width="41.421875" style="0" customWidth="1"/>
    <col min="2" max="2" width="15.8515625" style="0" customWidth="1"/>
    <col min="3" max="16" width="5.7109375" style="0" customWidth="1"/>
    <col min="17" max="17" width="14.7109375" style="0" bestFit="1" customWidth="1"/>
  </cols>
  <sheetData>
    <row r="2" ht="45" customHeight="1"/>
    <row r="3" spans="1:16" ht="15">
      <c r="A3" s="65" t="s">
        <v>47</v>
      </c>
      <c r="B3" s="66"/>
      <c r="C3" s="66"/>
      <c r="D3" s="66"/>
      <c r="E3" s="66"/>
      <c r="F3" s="66"/>
      <c r="G3" s="66"/>
      <c r="H3" s="66"/>
      <c r="I3" s="66"/>
      <c r="J3" s="66"/>
      <c r="K3" s="66"/>
      <c r="L3" s="66"/>
      <c r="M3" s="66"/>
      <c r="N3" s="66"/>
      <c r="O3" s="66"/>
      <c r="P3" s="66"/>
    </row>
    <row r="5" spans="1:17" ht="15">
      <c r="A5" s="61" t="s">
        <v>9</v>
      </c>
      <c r="B5" s="61" t="s">
        <v>14</v>
      </c>
      <c r="C5" s="63" t="s">
        <v>0</v>
      </c>
      <c r="D5" s="64"/>
      <c r="E5" s="63" t="s">
        <v>1</v>
      </c>
      <c r="F5" s="64"/>
      <c r="G5" s="63" t="s">
        <v>2</v>
      </c>
      <c r="H5" s="64"/>
      <c r="I5" s="63" t="s">
        <v>3</v>
      </c>
      <c r="J5" s="64"/>
      <c r="K5" s="63" t="s">
        <v>4</v>
      </c>
      <c r="L5" s="64"/>
      <c r="M5" s="63" t="s">
        <v>5</v>
      </c>
      <c r="N5" s="64"/>
      <c r="O5" s="63" t="s">
        <v>6</v>
      </c>
      <c r="P5" s="64"/>
      <c r="Q5" s="11" t="s">
        <v>48</v>
      </c>
    </row>
    <row r="6" spans="1:17" ht="15">
      <c r="A6" s="62"/>
      <c r="B6" s="62"/>
      <c r="C6" s="5" t="s">
        <v>7</v>
      </c>
      <c r="D6" s="6" t="s">
        <v>8</v>
      </c>
      <c r="E6" s="1" t="s">
        <v>7</v>
      </c>
      <c r="F6" s="2" t="s">
        <v>8</v>
      </c>
      <c r="G6" s="1" t="s">
        <v>7</v>
      </c>
      <c r="H6" s="2" t="s">
        <v>8</v>
      </c>
      <c r="I6" s="1" t="s">
        <v>7</v>
      </c>
      <c r="J6" s="2" t="s">
        <v>8</v>
      </c>
      <c r="K6" s="1" t="s">
        <v>7</v>
      </c>
      <c r="L6" s="2" t="s">
        <v>8</v>
      </c>
      <c r="M6" s="1" t="s">
        <v>7</v>
      </c>
      <c r="N6" s="2" t="s">
        <v>8</v>
      </c>
      <c r="O6" s="1" t="s">
        <v>7</v>
      </c>
      <c r="P6" s="2" t="s">
        <v>8</v>
      </c>
      <c r="Q6" s="12"/>
    </row>
    <row r="7" spans="1:17" ht="15">
      <c r="A7" s="3" t="s">
        <v>34</v>
      </c>
      <c r="B7" s="4" t="s">
        <v>12</v>
      </c>
      <c r="C7" s="7">
        <v>6</v>
      </c>
      <c r="D7" s="8">
        <v>3</v>
      </c>
      <c r="E7" s="7">
        <v>5</v>
      </c>
      <c r="F7" s="8">
        <v>6</v>
      </c>
      <c r="G7" s="7">
        <v>6</v>
      </c>
      <c r="H7" s="8">
        <v>5</v>
      </c>
      <c r="I7" s="7">
        <v>5</v>
      </c>
      <c r="J7" s="8">
        <v>6</v>
      </c>
      <c r="K7" s="7">
        <v>5</v>
      </c>
      <c r="L7" s="8">
        <v>5</v>
      </c>
      <c r="M7" s="7">
        <v>3</v>
      </c>
      <c r="N7" s="8">
        <v>5</v>
      </c>
      <c r="O7" s="7">
        <v>3</v>
      </c>
      <c r="P7" s="8">
        <v>3</v>
      </c>
      <c r="Q7" s="13" t="str">
        <f aca="true" t="shared" si="0" ref="Q7:Q57">IF(C7+E7+G7+I7+K7+M7+O7-D7-F7-H7-J7-L7-N7-P7=0,"OKAY",C7+E7+G7+I7+K7+M7+O7-D7-F7-H7-J7-L7-N7-P7)</f>
        <v>OKAY</v>
      </c>
    </row>
    <row r="8" spans="1:17" ht="15">
      <c r="A8" s="3" t="s">
        <v>15</v>
      </c>
      <c r="B8" s="4" t="s">
        <v>11</v>
      </c>
      <c r="C8" s="7">
        <v>6</v>
      </c>
      <c r="D8" s="8">
        <v>8</v>
      </c>
      <c r="E8" s="7">
        <v>8</v>
      </c>
      <c r="F8" s="8">
        <v>8</v>
      </c>
      <c r="G8" s="7">
        <v>8</v>
      </c>
      <c r="H8" s="8">
        <v>9</v>
      </c>
      <c r="I8" s="7">
        <v>9</v>
      </c>
      <c r="J8" s="8">
        <v>8</v>
      </c>
      <c r="K8" s="7">
        <v>8</v>
      </c>
      <c r="L8" s="8">
        <v>8</v>
      </c>
      <c r="M8" s="7">
        <v>8</v>
      </c>
      <c r="N8" s="8">
        <v>6</v>
      </c>
      <c r="O8" s="7">
        <v>5</v>
      </c>
      <c r="P8" s="8">
        <v>5</v>
      </c>
      <c r="Q8" s="13" t="str">
        <f t="shared" si="0"/>
        <v>OKAY</v>
      </c>
    </row>
    <row r="9" spans="1:17" ht="15">
      <c r="A9" s="3" t="s">
        <v>49</v>
      </c>
      <c r="B9" s="4" t="s">
        <v>11</v>
      </c>
      <c r="C9" s="7">
        <v>3</v>
      </c>
      <c r="D9" s="8">
        <v>3</v>
      </c>
      <c r="E9" s="7">
        <v>3</v>
      </c>
      <c r="F9" s="8">
        <v>3</v>
      </c>
      <c r="G9" s="7">
        <v>3</v>
      </c>
      <c r="H9" s="8">
        <v>3</v>
      </c>
      <c r="I9" s="7">
        <v>3</v>
      </c>
      <c r="J9" s="8">
        <v>3</v>
      </c>
      <c r="K9" s="7">
        <v>3</v>
      </c>
      <c r="L9" s="8">
        <v>3</v>
      </c>
      <c r="M9" s="7">
        <v>3</v>
      </c>
      <c r="N9" s="8">
        <v>3</v>
      </c>
      <c r="O9" s="7">
        <v>3</v>
      </c>
      <c r="P9" s="8">
        <v>3</v>
      </c>
      <c r="Q9" s="13" t="str">
        <f t="shared" si="0"/>
        <v>OKAY</v>
      </c>
    </row>
    <row r="10" spans="1:17" ht="15">
      <c r="A10" s="3" t="s">
        <v>55</v>
      </c>
      <c r="B10" s="3" t="s">
        <v>11</v>
      </c>
      <c r="C10" s="35">
        <v>23</v>
      </c>
      <c r="D10" s="36">
        <v>30</v>
      </c>
      <c r="E10" s="37">
        <v>30</v>
      </c>
      <c r="F10" s="36">
        <v>26</v>
      </c>
      <c r="G10" s="37">
        <v>26</v>
      </c>
      <c r="H10" s="36">
        <v>30</v>
      </c>
      <c r="I10" s="37">
        <v>30</v>
      </c>
      <c r="J10" s="36">
        <v>26</v>
      </c>
      <c r="K10" s="37">
        <v>26</v>
      </c>
      <c r="L10" s="36">
        <v>30</v>
      </c>
      <c r="M10" s="37">
        <v>30</v>
      </c>
      <c r="N10" s="36">
        <v>26</v>
      </c>
      <c r="O10" s="37">
        <v>26</v>
      </c>
      <c r="P10" s="36">
        <v>23</v>
      </c>
      <c r="Q10" s="13" t="str">
        <f t="shared" si="0"/>
        <v>OKAY</v>
      </c>
    </row>
    <row r="11" spans="1:17" ht="15">
      <c r="A11" s="3" t="s">
        <v>56</v>
      </c>
      <c r="B11" s="4" t="s">
        <v>11</v>
      </c>
      <c r="C11" s="7"/>
      <c r="D11" s="8">
        <v>6</v>
      </c>
      <c r="E11" s="7">
        <v>6</v>
      </c>
      <c r="F11" s="8">
        <v>6</v>
      </c>
      <c r="G11" s="7">
        <v>6</v>
      </c>
      <c r="H11" s="8">
        <v>6</v>
      </c>
      <c r="I11" s="7">
        <v>6</v>
      </c>
      <c r="J11" s="8">
        <v>6</v>
      </c>
      <c r="K11" s="7">
        <v>6</v>
      </c>
      <c r="L11" s="8">
        <v>6</v>
      </c>
      <c r="M11" s="7">
        <v>6</v>
      </c>
      <c r="N11" s="8"/>
      <c r="O11" s="7"/>
      <c r="P11" s="8"/>
      <c r="Q11" s="13" t="str">
        <f t="shared" si="0"/>
        <v>OKAY</v>
      </c>
    </row>
    <row r="12" spans="1:17" ht="15">
      <c r="A12" s="3" t="s">
        <v>57</v>
      </c>
      <c r="B12" s="4" t="s">
        <v>11</v>
      </c>
      <c r="C12" s="7">
        <v>16</v>
      </c>
      <c r="D12" s="8">
        <v>16</v>
      </c>
      <c r="E12" s="7">
        <v>16</v>
      </c>
      <c r="F12" s="8">
        <v>16</v>
      </c>
      <c r="G12" s="7">
        <v>16</v>
      </c>
      <c r="H12" s="8">
        <v>16</v>
      </c>
      <c r="I12" s="7">
        <v>16</v>
      </c>
      <c r="J12" s="8">
        <v>16</v>
      </c>
      <c r="K12" s="7">
        <v>16</v>
      </c>
      <c r="L12" s="8">
        <v>16</v>
      </c>
      <c r="M12" s="7">
        <v>16</v>
      </c>
      <c r="N12" s="8">
        <v>16</v>
      </c>
      <c r="O12" s="7">
        <v>16</v>
      </c>
      <c r="P12" s="8">
        <v>16</v>
      </c>
      <c r="Q12" s="13" t="str">
        <f t="shared" si="0"/>
        <v>OKAY</v>
      </c>
    </row>
    <row r="13" spans="1:17" ht="15">
      <c r="A13" s="3" t="s">
        <v>38</v>
      </c>
      <c r="B13" s="4" t="s">
        <v>11</v>
      </c>
      <c r="C13" s="7">
        <v>2</v>
      </c>
      <c r="D13" s="8">
        <v>1</v>
      </c>
      <c r="E13" s="7">
        <v>1</v>
      </c>
      <c r="F13" s="8">
        <v>2</v>
      </c>
      <c r="G13" s="7">
        <v>2</v>
      </c>
      <c r="H13" s="8">
        <v>1</v>
      </c>
      <c r="I13" s="7">
        <v>2</v>
      </c>
      <c r="J13" s="8">
        <v>2</v>
      </c>
      <c r="K13" s="7">
        <v>1</v>
      </c>
      <c r="L13" s="8">
        <v>2</v>
      </c>
      <c r="M13" s="7">
        <v>0</v>
      </c>
      <c r="N13" s="8"/>
      <c r="O13" s="7">
        <v>0</v>
      </c>
      <c r="P13" s="8"/>
      <c r="Q13" s="13" t="str">
        <f t="shared" si="0"/>
        <v>OKAY</v>
      </c>
    </row>
    <row r="14" spans="1:17" ht="15">
      <c r="A14" s="3" t="s">
        <v>32</v>
      </c>
      <c r="B14" s="4" t="s">
        <v>77</v>
      </c>
      <c r="C14" s="7"/>
      <c r="D14" s="8"/>
      <c r="E14" s="7"/>
      <c r="F14" s="8"/>
      <c r="G14" s="7"/>
      <c r="H14" s="8"/>
      <c r="I14" s="7"/>
      <c r="J14" s="8"/>
      <c r="K14" s="7"/>
      <c r="L14" s="8"/>
      <c r="M14" s="7"/>
      <c r="N14" s="8"/>
      <c r="O14" s="7"/>
      <c r="P14" s="8"/>
      <c r="Q14" s="13" t="str">
        <f t="shared" si="0"/>
        <v>OKAY</v>
      </c>
    </row>
    <row r="15" spans="1:17" ht="15">
      <c r="A15" s="3" t="s">
        <v>78</v>
      </c>
      <c r="B15" s="4" t="s">
        <v>11</v>
      </c>
      <c r="C15" s="7">
        <v>10</v>
      </c>
      <c r="D15" s="8">
        <v>12</v>
      </c>
      <c r="E15" s="7">
        <v>12</v>
      </c>
      <c r="F15" s="8">
        <v>11</v>
      </c>
      <c r="G15" s="7">
        <v>12</v>
      </c>
      <c r="H15" s="8">
        <v>16</v>
      </c>
      <c r="I15" s="7">
        <v>13</v>
      </c>
      <c r="J15" s="8">
        <v>12</v>
      </c>
      <c r="K15" s="7">
        <v>15</v>
      </c>
      <c r="L15" s="8">
        <v>11</v>
      </c>
      <c r="M15" s="7"/>
      <c r="N15" s="8"/>
      <c r="O15" s="7"/>
      <c r="P15" s="8"/>
      <c r="Q15" s="13" t="str">
        <f t="shared" si="0"/>
        <v>OKAY</v>
      </c>
    </row>
    <row r="16" spans="1:17" ht="15">
      <c r="A16" s="3" t="s">
        <v>79</v>
      </c>
      <c r="B16" s="4" t="s">
        <v>11</v>
      </c>
      <c r="C16" s="7">
        <v>5</v>
      </c>
      <c r="D16" s="8">
        <v>5</v>
      </c>
      <c r="E16" s="7">
        <v>5</v>
      </c>
      <c r="F16" s="8">
        <v>5</v>
      </c>
      <c r="G16" s="7">
        <v>5</v>
      </c>
      <c r="H16" s="8">
        <v>5</v>
      </c>
      <c r="I16" s="7">
        <v>5</v>
      </c>
      <c r="J16" s="8">
        <v>5</v>
      </c>
      <c r="K16" s="7">
        <v>5</v>
      </c>
      <c r="L16" s="8">
        <v>5</v>
      </c>
      <c r="M16" s="7">
        <v>5</v>
      </c>
      <c r="N16" s="8">
        <v>5</v>
      </c>
      <c r="O16" s="7">
        <v>5</v>
      </c>
      <c r="P16" s="8">
        <v>5</v>
      </c>
      <c r="Q16" s="13" t="str">
        <f t="shared" si="0"/>
        <v>OKAY</v>
      </c>
    </row>
    <row r="17" spans="1:17" ht="15">
      <c r="A17" s="3" t="s">
        <v>25</v>
      </c>
      <c r="B17" s="4" t="s">
        <v>11</v>
      </c>
      <c r="C17" s="7">
        <v>0</v>
      </c>
      <c r="D17" s="8">
        <v>5</v>
      </c>
      <c r="E17" s="7">
        <v>4</v>
      </c>
      <c r="F17" s="8">
        <v>3</v>
      </c>
      <c r="G17" s="7">
        <v>4</v>
      </c>
      <c r="H17" s="8">
        <v>6</v>
      </c>
      <c r="I17" s="7">
        <v>6</v>
      </c>
      <c r="J17" s="8">
        <v>2</v>
      </c>
      <c r="K17" s="7">
        <v>2</v>
      </c>
      <c r="L17" s="8">
        <v>2</v>
      </c>
      <c r="M17" s="7">
        <v>2</v>
      </c>
      <c r="N17" s="8">
        <v>0</v>
      </c>
      <c r="O17" s="7"/>
      <c r="P17" s="8"/>
      <c r="Q17" s="13" t="str">
        <f t="shared" si="0"/>
        <v>OKAY</v>
      </c>
    </row>
    <row r="18" spans="1:17" ht="15">
      <c r="A18" s="3" t="s">
        <v>17</v>
      </c>
      <c r="B18" s="4" t="s">
        <v>11</v>
      </c>
      <c r="C18" s="7"/>
      <c r="D18" s="8"/>
      <c r="E18" s="7"/>
      <c r="F18" s="8"/>
      <c r="G18" s="7"/>
      <c r="H18" s="8"/>
      <c r="I18" s="7"/>
      <c r="J18" s="8"/>
      <c r="K18" s="7"/>
      <c r="L18" s="8"/>
      <c r="M18" s="7"/>
      <c r="N18" s="8"/>
      <c r="O18" s="7"/>
      <c r="P18" s="8"/>
      <c r="Q18" s="13" t="str">
        <f t="shared" si="0"/>
        <v>OKAY</v>
      </c>
    </row>
    <row r="19" spans="1:17" ht="15">
      <c r="A19" s="3" t="s">
        <v>36</v>
      </c>
      <c r="B19" s="4" t="s">
        <v>11</v>
      </c>
      <c r="C19" s="7">
        <v>16</v>
      </c>
      <c r="D19" s="8">
        <v>13</v>
      </c>
      <c r="E19" s="7">
        <v>13</v>
      </c>
      <c r="F19" s="8">
        <v>16</v>
      </c>
      <c r="G19" s="7">
        <v>16</v>
      </c>
      <c r="H19" s="8">
        <v>13</v>
      </c>
      <c r="I19" s="7">
        <v>11</v>
      </c>
      <c r="J19" s="8">
        <v>11</v>
      </c>
      <c r="K19" s="7">
        <v>13</v>
      </c>
      <c r="L19" s="8">
        <v>11</v>
      </c>
      <c r="M19" s="7">
        <v>11</v>
      </c>
      <c r="N19" s="8">
        <v>11</v>
      </c>
      <c r="O19" s="7">
        <v>11</v>
      </c>
      <c r="P19" s="8">
        <v>11</v>
      </c>
      <c r="Q19" s="13">
        <f t="shared" si="0"/>
        <v>5</v>
      </c>
    </row>
    <row r="20" spans="1:17" ht="15">
      <c r="A20" s="3" t="s">
        <v>40</v>
      </c>
      <c r="B20" s="4" t="s">
        <v>12</v>
      </c>
      <c r="C20" s="7">
        <v>0</v>
      </c>
      <c r="D20" s="8">
        <v>6</v>
      </c>
      <c r="E20" s="7">
        <v>0</v>
      </c>
      <c r="F20" s="8">
        <v>0</v>
      </c>
      <c r="G20" s="7">
        <v>0</v>
      </c>
      <c r="H20" s="8">
        <v>6</v>
      </c>
      <c r="I20" s="7">
        <v>6</v>
      </c>
      <c r="J20" s="8">
        <v>1</v>
      </c>
      <c r="K20" s="7">
        <v>1</v>
      </c>
      <c r="L20" s="8">
        <v>5</v>
      </c>
      <c r="M20" s="7">
        <v>5</v>
      </c>
      <c r="N20" s="8">
        <v>3</v>
      </c>
      <c r="O20" s="7">
        <v>3</v>
      </c>
      <c r="P20" s="8">
        <v>3</v>
      </c>
      <c r="Q20" s="13">
        <f>IF(C20+E20+G20+I20+K20+M20+O20-D20-F20-H20-J20-L20-N20-P20=0,"OKAY",C20+E20+G20+I20+K20+M20+O20-D20-F20-H20-J20-L20-N20-P20)</f>
        <v>-9</v>
      </c>
    </row>
    <row r="21" spans="1:17" ht="15">
      <c r="A21" s="3" t="s">
        <v>24</v>
      </c>
      <c r="B21" s="4" t="s">
        <v>11</v>
      </c>
      <c r="C21" s="7">
        <v>0</v>
      </c>
      <c r="D21" s="8">
        <v>3</v>
      </c>
      <c r="E21" s="7">
        <v>3</v>
      </c>
      <c r="F21" s="8">
        <v>4</v>
      </c>
      <c r="G21" s="7">
        <v>4</v>
      </c>
      <c r="H21" s="8">
        <v>0</v>
      </c>
      <c r="I21" s="7">
        <v>0</v>
      </c>
      <c r="J21" s="8">
        <v>3</v>
      </c>
      <c r="K21" s="7">
        <v>3</v>
      </c>
      <c r="L21" s="8">
        <v>3</v>
      </c>
      <c r="M21" s="7">
        <v>3</v>
      </c>
      <c r="N21" s="8">
        <v>1</v>
      </c>
      <c r="O21" s="7">
        <v>1</v>
      </c>
      <c r="P21" s="8">
        <v>0</v>
      </c>
      <c r="Q21" s="13" t="str">
        <f t="shared" si="0"/>
        <v>OKAY</v>
      </c>
    </row>
    <row r="22" spans="1:17" ht="15">
      <c r="A22" s="3" t="s">
        <v>51</v>
      </c>
      <c r="B22" s="4" t="s">
        <v>11</v>
      </c>
      <c r="C22" s="7"/>
      <c r="D22" s="8">
        <v>1</v>
      </c>
      <c r="E22" s="7">
        <v>1</v>
      </c>
      <c r="F22" s="8">
        <v>1</v>
      </c>
      <c r="G22" s="7">
        <v>1</v>
      </c>
      <c r="H22" s="8">
        <v>1</v>
      </c>
      <c r="I22" s="7">
        <v>1</v>
      </c>
      <c r="J22" s="8">
        <v>1</v>
      </c>
      <c r="K22" s="7">
        <v>1</v>
      </c>
      <c r="L22" s="8">
        <v>1</v>
      </c>
      <c r="M22" s="7">
        <v>1</v>
      </c>
      <c r="N22" s="8"/>
      <c r="O22" s="7"/>
      <c r="P22" s="8"/>
      <c r="Q22" s="13" t="str">
        <f>IF(C22+E22+G22+I22+K22+M22+O22-D22-F22-H22-J22-L22-N22-P22=0,"OKAY",C22+E22+G22+I22+K22+M22+O22-D22-F22-H22-J22-L22-N22-P22)</f>
        <v>OKAY</v>
      </c>
    </row>
    <row r="23" spans="1:17" ht="15">
      <c r="A23" s="3" t="s">
        <v>18</v>
      </c>
      <c r="B23" s="4" t="s">
        <v>11</v>
      </c>
      <c r="C23" s="7">
        <v>1</v>
      </c>
      <c r="D23" s="8">
        <v>1</v>
      </c>
      <c r="E23" s="7">
        <v>1</v>
      </c>
      <c r="F23" s="8">
        <v>1</v>
      </c>
      <c r="G23" s="7">
        <v>1</v>
      </c>
      <c r="H23" s="8">
        <v>1</v>
      </c>
      <c r="I23" s="7">
        <v>1</v>
      </c>
      <c r="J23" s="8">
        <v>1</v>
      </c>
      <c r="K23" s="7">
        <v>1</v>
      </c>
      <c r="L23" s="8">
        <v>1</v>
      </c>
      <c r="M23" s="7">
        <v>1</v>
      </c>
      <c r="N23" s="8">
        <v>1</v>
      </c>
      <c r="O23" s="7">
        <v>1</v>
      </c>
      <c r="P23" s="8">
        <v>1</v>
      </c>
      <c r="Q23" s="13" t="str">
        <f t="shared" si="0"/>
        <v>OKAY</v>
      </c>
    </row>
    <row r="24" spans="1:17" ht="15">
      <c r="A24" s="3" t="s">
        <v>23</v>
      </c>
      <c r="B24" s="4" t="s">
        <v>11</v>
      </c>
      <c r="C24" s="7"/>
      <c r="D24" s="8"/>
      <c r="E24" s="7"/>
      <c r="F24" s="8"/>
      <c r="G24" s="7"/>
      <c r="H24" s="8"/>
      <c r="I24" s="7"/>
      <c r="J24" s="8"/>
      <c r="K24" s="7"/>
      <c r="L24" s="8"/>
      <c r="M24" s="7"/>
      <c r="N24" s="8"/>
      <c r="O24" s="7"/>
      <c r="P24" s="8"/>
      <c r="Q24" s="13" t="str">
        <f t="shared" si="0"/>
        <v>OKAY</v>
      </c>
    </row>
    <row r="25" spans="1:17" ht="15">
      <c r="A25" s="3" t="s">
        <v>19</v>
      </c>
      <c r="B25" s="4" t="s">
        <v>11</v>
      </c>
      <c r="C25" s="7">
        <v>2</v>
      </c>
      <c r="D25" s="8">
        <v>2</v>
      </c>
      <c r="E25" s="7">
        <v>0</v>
      </c>
      <c r="F25" s="8">
        <v>4</v>
      </c>
      <c r="G25" s="7">
        <v>4</v>
      </c>
      <c r="H25" s="8">
        <v>1</v>
      </c>
      <c r="I25" s="7">
        <v>3</v>
      </c>
      <c r="J25" s="8">
        <v>2</v>
      </c>
      <c r="K25" s="7">
        <v>1</v>
      </c>
      <c r="L25" s="8">
        <v>1</v>
      </c>
      <c r="M25" s="7">
        <v>1</v>
      </c>
      <c r="N25" s="8"/>
      <c r="O25" s="7"/>
      <c r="P25" s="8">
        <v>1</v>
      </c>
      <c r="Q25" s="13" t="str">
        <f t="shared" si="0"/>
        <v>OKAY</v>
      </c>
    </row>
    <row r="26" spans="1:17" ht="15">
      <c r="A26" s="3" t="s">
        <v>44</v>
      </c>
      <c r="B26" s="4" t="s">
        <v>11</v>
      </c>
      <c r="C26" s="7">
        <v>9</v>
      </c>
      <c r="D26" s="8">
        <v>9</v>
      </c>
      <c r="E26" s="7">
        <v>9</v>
      </c>
      <c r="F26" s="8">
        <v>9</v>
      </c>
      <c r="G26" s="7">
        <v>9</v>
      </c>
      <c r="H26" s="8">
        <v>9</v>
      </c>
      <c r="I26" s="7">
        <v>9</v>
      </c>
      <c r="J26" s="8">
        <v>9</v>
      </c>
      <c r="K26" s="7">
        <v>9</v>
      </c>
      <c r="L26" s="8">
        <v>9</v>
      </c>
      <c r="M26" s="7"/>
      <c r="N26" s="8"/>
      <c r="O26" s="7"/>
      <c r="P26" s="8"/>
      <c r="Q26" s="13" t="str">
        <f t="shared" si="0"/>
        <v>OKAY</v>
      </c>
    </row>
    <row r="27" spans="1:17" ht="15">
      <c r="A27" s="3" t="s">
        <v>41</v>
      </c>
      <c r="B27" s="4" t="s">
        <v>12</v>
      </c>
      <c r="C27" s="7">
        <v>0</v>
      </c>
      <c r="D27" s="8">
        <v>5</v>
      </c>
      <c r="E27" s="7">
        <v>5</v>
      </c>
      <c r="F27" s="8">
        <v>4</v>
      </c>
      <c r="G27" s="7">
        <v>4</v>
      </c>
      <c r="H27" s="8">
        <v>3</v>
      </c>
      <c r="I27" s="7">
        <v>4</v>
      </c>
      <c r="J27" s="8">
        <v>5</v>
      </c>
      <c r="K27" s="7">
        <v>3</v>
      </c>
      <c r="L27" s="8">
        <v>4</v>
      </c>
      <c r="M27" s="7">
        <v>2</v>
      </c>
      <c r="N27" s="8">
        <v>2</v>
      </c>
      <c r="O27" s="7">
        <v>3</v>
      </c>
      <c r="P27" s="8">
        <v>0</v>
      </c>
      <c r="Q27" s="13">
        <f t="shared" si="0"/>
        <v>-2</v>
      </c>
    </row>
    <row r="28" spans="1:17" ht="15">
      <c r="A28" s="3" t="s">
        <v>31</v>
      </c>
      <c r="B28" s="4" t="s">
        <v>11</v>
      </c>
      <c r="C28" s="7"/>
      <c r="D28" s="8"/>
      <c r="E28" s="7"/>
      <c r="F28" s="8"/>
      <c r="G28" s="7"/>
      <c r="H28" s="8"/>
      <c r="I28" s="7"/>
      <c r="J28" s="8"/>
      <c r="K28" s="7"/>
      <c r="L28" s="8"/>
      <c r="M28" s="7"/>
      <c r="N28" s="8"/>
      <c r="O28" s="7"/>
      <c r="P28" s="8"/>
      <c r="Q28" s="13" t="str">
        <f t="shared" si="0"/>
        <v>OKAY</v>
      </c>
    </row>
    <row r="29" spans="1:17" ht="15">
      <c r="A29" s="38" t="s">
        <v>58</v>
      </c>
      <c r="B29" s="39" t="s">
        <v>11</v>
      </c>
      <c r="C29" s="40">
        <v>30</v>
      </c>
      <c r="D29" s="41">
        <v>30</v>
      </c>
      <c r="E29" s="40">
        <v>30</v>
      </c>
      <c r="F29" s="41">
        <v>30</v>
      </c>
      <c r="G29" s="40">
        <v>30</v>
      </c>
      <c r="H29" s="41">
        <v>30</v>
      </c>
      <c r="I29" s="40">
        <v>30</v>
      </c>
      <c r="J29" s="41">
        <v>30</v>
      </c>
      <c r="K29" s="40">
        <v>30</v>
      </c>
      <c r="L29" s="41">
        <v>30</v>
      </c>
      <c r="M29" s="40">
        <v>30</v>
      </c>
      <c r="N29" s="41">
        <v>30</v>
      </c>
      <c r="O29" s="40">
        <v>30</v>
      </c>
      <c r="P29" s="41">
        <v>30</v>
      </c>
      <c r="Q29" s="42" t="str">
        <f t="shared" si="0"/>
        <v>OKAY</v>
      </c>
    </row>
    <row r="30" spans="1:17" ht="15">
      <c r="A30" s="38" t="s">
        <v>59</v>
      </c>
      <c r="B30" s="39" t="s">
        <v>11</v>
      </c>
      <c r="C30" s="40">
        <v>20</v>
      </c>
      <c r="D30" s="41">
        <v>20</v>
      </c>
      <c r="E30" s="40">
        <v>20</v>
      </c>
      <c r="F30" s="41">
        <v>20</v>
      </c>
      <c r="G30" s="40">
        <v>20</v>
      </c>
      <c r="H30" s="41">
        <v>20</v>
      </c>
      <c r="I30" s="40">
        <v>20</v>
      </c>
      <c r="J30" s="41">
        <v>20</v>
      </c>
      <c r="K30" s="40">
        <v>20</v>
      </c>
      <c r="L30" s="41">
        <v>20</v>
      </c>
      <c r="M30" s="40">
        <v>20</v>
      </c>
      <c r="N30" s="41">
        <v>20</v>
      </c>
      <c r="O30" s="40">
        <v>20</v>
      </c>
      <c r="P30" s="41">
        <v>20</v>
      </c>
      <c r="Q30" s="42" t="str">
        <f t="shared" si="0"/>
        <v>OKAY</v>
      </c>
    </row>
    <row r="31" spans="1:17" ht="15">
      <c r="A31" s="3" t="s">
        <v>80</v>
      </c>
      <c r="B31" s="4" t="s">
        <v>11</v>
      </c>
      <c r="C31" s="7">
        <v>8</v>
      </c>
      <c r="D31" s="8">
        <v>8</v>
      </c>
      <c r="E31" s="7">
        <v>4</v>
      </c>
      <c r="F31" s="8">
        <v>4</v>
      </c>
      <c r="G31" s="7">
        <v>8</v>
      </c>
      <c r="H31" s="8">
        <v>6</v>
      </c>
      <c r="I31" s="7">
        <v>4</v>
      </c>
      <c r="J31" s="8">
        <v>6</v>
      </c>
      <c r="K31" s="7">
        <v>6</v>
      </c>
      <c r="L31" s="8">
        <v>6</v>
      </c>
      <c r="M31" s="7"/>
      <c r="N31" s="8"/>
      <c r="O31" s="7"/>
      <c r="P31" s="8"/>
      <c r="Q31" s="13" t="str">
        <f t="shared" si="0"/>
        <v>OKAY</v>
      </c>
    </row>
    <row r="32" spans="1:17" ht="15">
      <c r="A32" s="3" t="s">
        <v>81</v>
      </c>
      <c r="B32" s="4" t="s">
        <v>11</v>
      </c>
      <c r="C32" s="7">
        <v>5</v>
      </c>
      <c r="D32" s="8">
        <v>5</v>
      </c>
      <c r="E32" s="7">
        <v>5</v>
      </c>
      <c r="F32" s="8">
        <v>5</v>
      </c>
      <c r="G32" s="7">
        <v>5</v>
      </c>
      <c r="H32" s="8">
        <v>5</v>
      </c>
      <c r="I32" s="7">
        <v>5</v>
      </c>
      <c r="J32" s="8">
        <v>5</v>
      </c>
      <c r="K32" s="7">
        <v>5</v>
      </c>
      <c r="L32" s="8">
        <v>5</v>
      </c>
      <c r="M32" s="7"/>
      <c r="N32" s="8"/>
      <c r="O32" s="7"/>
      <c r="P32" s="8"/>
      <c r="Q32" s="13" t="str">
        <f>IF(C32+E32+G32+I32+K32+M32+O32-D32-F32-H32-J32-L32-N32-P32=0,"OKAY",C32+E32+G32+I32+K32+M32+O32-D32-F32-H32-J32-L32-N32-P32)</f>
        <v>OKAY</v>
      </c>
    </row>
    <row r="33" spans="1:17" ht="15">
      <c r="A33" s="3" t="s">
        <v>82</v>
      </c>
      <c r="B33" s="4" t="s">
        <v>11</v>
      </c>
      <c r="C33" s="7"/>
      <c r="D33" s="8">
        <v>4</v>
      </c>
      <c r="E33" s="7">
        <v>4</v>
      </c>
      <c r="F33" s="8">
        <v>6</v>
      </c>
      <c r="G33" s="7">
        <v>6</v>
      </c>
      <c r="H33" s="8">
        <v>5</v>
      </c>
      <c r="I33" s="7">
        <v>5</v>
      </c>
      <c r="J33" s="8">
        <v>5</v>
      </c>
      <c r="K33" s="7">
        <v>5</v>
      </c>
      <c r="L33" s="8">
        <v>4</v>
      </c>
      <c r="M33" s="7">
        <v>4</v>
      </c>
      <c r="N33" s="8"/>
      <c r="O33" s="7"/>
      <c r="P33" s="8"/>
      <c r="Q33" s="13" t="str">
        <f>IF(C33+E33+G33+I33+K33+M33+O33-D33-F33-H33-J33-L33-N33-P33=0,"OKAY",C33+E33+G33+I33+K33+M33+O33-D33-F33-H33-J33-L33-N33-P33)</f>
        <v>OKAY</v>
      </c>
    </row>
    <row r="34" spans="1:17" ht="15">
      <c r="A34" s="3" t="s">
        <v>33</v>
      </c>
      <c r="B34" s="4" t="s">
        <v>12</v>
      </c>
      <c r="C34" s="7">
        <v>1</v>
      </c>
      <c r="D34" s="8">
        <v>1</v>
      </c>
      <c r="E34" s="7">
        <v>1</v>
      </c>
      <c r="F34" s="8">
        <v>1</v>
      </c>
      <c r="G34" s="7">
        <v>1</v>
      </c>
      <c r="H34" s="8">
        <v>1</v>
      </c>
      <c r="I34" s="7">
        <v>1</v>
      </c>
      <c r="J34" s="8">
        <v>1</v>
      </c>
      <c r="K34" s="7">
        <v>1</v>
      </c>
      <c r="L34" s="8">
        <v>1</v>
      </c>
      <c r="M34" s="7">
        <v>1</v>
      </c>
      <c r="N34" s="8">
        <v>1</v>
      </c>
      <c r="O34" s="7">
        <v>1</v>
      </c>
      <c r="P34" s="8">
        <v>1</v>
      </c>
      <c r="Q34" s="13" t="str">
        <f t="shared" si="0"/>
        <v>OKAY</v>
      </c>
    </row>
    <row r="35" spans="1:17" ht="15">
      <c r="A35" s="3" t="s">
        <v>45</v>
      </c>
      <c r="B35" s="4" t="s">
        <v>12</v>
      </c>
      <c r="C35" s="7"/>
      <c r="D35" s="8"/>
      <c r="E35" s="7"/>
      <c r="F35" s="8"/>
      <c r="G35" s="7"/>
      <c r="H35" s="8"/>
      <c r="I35" s="7"/>
      <c r="J35" s="8"/>
      <c r="K35" s="7"/>
      <c r="L35" s="8"/>
      <c r="M35" s="7"/>
      <c r="N35" s="8"/>
      <c r="O35" s="7"/>
      <c r="P35" s="8"/>
      <c r="Q35" s="13" t="str">
        <f t="shared" si="0"/>
        <v>OKAY</v>
      </c>
    </row>
    <row r="36" spans="1:17" ht="15">
      <c r="A36" s="3" t="s">
        <v>46</v>
      </c>
      <c r="B36" s="4" t="s">
        <v>12</v>
      </c>
      <c r="C36" s="7"/>
      <c r="D36" s="8"/>
      <c r="E36" s="7"/>
      <c r="F36" s="8"/>
      <c r="G36" s="7"/>
      <c r="H36" s="8"/>
      <c r="I36" s="7"/>
      <c r="J36" s="8"/>
      <c r="K36" s="7"/>
      <c r="L36" s="8"/>
      <c r="M36" s="7"/>
      <c r="N36" s="8"/>
      <c r="O36" s="7"/>
      <c r="P36" s="8"/>
      <c r="Q36" s="13" t="str">
        <f t="shared" si="0"/>
        <v>OKAY</v>
      </c>
    </row>
    <row r="37" spans="1:17" ht="15">
      <c r="A37" s="3" t="s">
        <v>21</v>
      </c>
      <c r="B37" s="4" t="s">
        <v>11</v>
      </c>
      <c r="C37" s="7">
        <v>1</v>
      </c>
      <c r="D37" s="8">
        <v>2</v>
      </c>
      <c r="E37" s="7">
        <v>2</v>
      </c>
      <c r="F37" s="8">
        <v>1</v>
      </c>
      <c r="G37" s="7">
        <v>1</v>
      </c>
      <c r="H37" s="8">
        <v>2</v>
      </c>
      <c r="I37" s="7">
        <v>2</v>
      </c>
      <c r="J37" s="8">
        <v>2</v>
      </c>
      <c r="K37" s="7">
        <v>2</v>
      </c>
      <c r="L37" s="8">
        <v>1</v>
      </c>
      <c r="M37" s="7"/>
      <c r="N37" s="8"/>
      <c r="O37" s="7"/>
      <c r="P37" s="8"/>
      <c r="Q37" s="13" t="str">
        <f t="shared" si="0"/>
        <v>OKAY</v>
      </c>
    </row>
    <row r="38" spans="1:17" ht="15">
      <c r="A38" s="3" t="s">
        <v>26</v>
      </c>
      <c r="B38" s="4" t="s">
        <v>11</v>
      </c>
      <c r="C38" s="7">
        <v>3</v>
      </c>
      <c r="D38" s="8">
        <v>3</v>
      </c>
      <c r="E38" s="7">
        <v>3</v>
      </c>
      <c r="F38" s="8">
        <v>1</v>
      </c>
      <c r="G38" s="7">
        <v>1</v>
      </c>
      <c r="H38" s="8">
        <v>1</v>
      </c>
      <c r="I38" s="7">
        <v>3</v>
      </c>
      <c r="J38" s="8">
        <v>3</v>
      </c>
      <c r="K38" s="7">
        <v>3</v>
      </c>
      <c r="L38" s="8">
        <v>5</v>
      </c>
      <c r="M38" s="7"/>
      <c r="N38" s="8"/>
      <c r="O38" s="7"/>
      <c r="P38" s="8"/>
      <c r="Q38" s="13" t="str">
        <f t="shared" si="0"/>
        <v>OKAY</v>
      </c>
    </row>
    <row r="39" spans="1:17" ht="15">
      <c r="A39" s="3" t="s">
        <v>35</v>
      </c>
      <c r="B39" s="4" t="s">
        <v>12</v>
      </c>
      <c r="C39" s="7"/>
      <c r="D39" s="8"/>
      <c r="E39" s="7"/>
      <c r="F39" s="8"/>
      <c r="G39" s="7"/>
      <c r="H39" s="8"/>
      <c r="I39" s="7"/>
      <c r="J39" s="8"/>
      <c r="K39" s="7"/>
      <c r="L39" s="8"/>
      <c r="M39" s="7"/>
      <c r="N39" s="8"/>
      <c r="O39" s="7"/>
      <c r="P39" s="8"/>
      <c r="Q39" s="13" t="str">
        <f t="shared" si="0"/>
        <v>OKAY</v>
      </c>
    </row>
    <row r="40" spans="1:17" ht="15">
      <c r="A40" s="3" t="s">
        <v>60</v>
      </c>
      <c r="B40" s="4" t="s">
        <v>12</v>
      </c>
      <c r="C40" s="7">
        <v>30</v>
      </c>
      <c r="D40" s="8">
        <v>30</v>
      </c>
      <c r="E40" s="7">
        <v>30</v>
      </c>
      <c r="F40" s="8">
        <v>30</v>
      </c>
      <c r="G40" s="7">
        <v>30</v>
      </c>
      <c r="H40" s="8">
        <v>30</v>
      </c>
      <c r="I40" s="7">
        <v>30</v>
      </c>
      <c r="J40" s="8">
        <v>30</v>
      </c>
      <c r="K40" s="7">
        <v>30</v>
      </c>
      <c r="L40" s="8">
        <v>30</v>
      </c>
      <c r="M40" s="7">
        <v>30</v>
      </c>
      <c r="N40" s="8">
        <v>30</v>
      </c>
      <c r="O40" s="7">
        <v>30</v>
      </c>
      <c r="P40" s="8">
        <v>30</v>
      </c>
      <c r="Q40" s="13" t="str">
        <f t="shared" si="0"/>
        <v>OKAY</v>
      </c>
    </row>
    <row r="41" spans="1:17" ht="15">
      <c r="A41" s="3" t="s">
        <v>29</v>
      </c>
      <c r="B41" s="4" t="s">
        <v>12</v>
      </c>
      <c r="C41" s="7">
        <v>8</v>
      </c>
      <c r="D41" s="8">
        <v>9</v>
      </c>
      <c r="E41" s="7">
        <v>10</v>
      </c>
      <c r="F41" s="8">
        <v>11</v>
      </c>
      <c r="G41" s="7">
        <v>10</v>
      </c>
      <c r="H41" s="8">
        <v>9</v>
      </c>
      <c r="I41" s="7">
        <v>9</v>
      </c>
      <c r="J41" s="8">
        <v>9</v>
      </c>
      <c r="K41" s="7">
        <v>10</v>
      </c>
      <c r="L41" s="8">
        <v>9</v>
      </c>
      <c r="M41" s="7">
        <v>4</v>
      </c>
      <c r="N41" s="8">
        <v>4</v>
      </c>
      <c r="O41" s="7">
        <v>4</v>
      </c>
      <c r="P41" s="8">
        <v>4</v>
      </c>
      <c r="Q41" s="13" t="str">
        <f>IF(C41+E41+G41+I41+K41+M41+O41-D41-F41-H41-J41-L41-N41-P41=0,"OKAY",C41+E41+G41+I41+K41+M41+O41-D41-F41-H41-J41-L41-N41-P41)</f>
        <v>OKAY</v>
      </c>
    </row>
    <row r="42" spans="1:17" ht="15">
      <c r="A42" s="3" t="s">
        <v>39</v>
      </c>
      <c r="B42" s="4" t="s">
        <v>12</v>
      </c>
      <c r="C42" s="7"/>
      <c r="D42" s="8"/>
      <c r="E42" s="7"/>
      <c r="F42" s="8"/>
      <c r="G42" s="7"/>
      <c r="H42" s="8"/>
      <c r="I42" s="7"/>
      <c r="J42" s="8"/>
      <c r="K42" s="7"/>
      <c r="L42" s="8"/>
      <c r="M42" s="7"/>
      <c r="N42" s="8"/>
      <c r="O42" s="7"/>
      <c r="P42" s="8"/>
      <c r="Q42" s="13" t="str">
        <f t="shared" si="0"/>
        <v>OKAY</v>
      </c>
    </row>
    <row r="43" spans="1:17" ht="15">
      <c r="A43" s="3" t="s">
        <v>52</v>
      </c>
      <c r="B43" s="4" t="s">
        <v>53</v>
      </c>
      <c r="C43" s="7">
        <v>5</v>
      </c>
      <c r="D43" s="8">
        <v>4</v>
      </c>
      <c r="E43" s="7">
        <v>3</v>
      </c>
      <c r="F43" s="8">
        <v>3</v>
      </c>
      <c r="G43" s="7">
        <v>4</v>
      </c>
      <c r="H43" s="8">
        <v>1</v>
      </c>
      <c r="I43" s="7">
        <v>0</v>
      </c>
      <c r="J43" s="8">
        <v>3</v>
      </c>
      <c r="K43" s="7">
        <v>4</v>
      </c>
      <c r="L43" s="8">
        <v>5</v>
      </c>
      <c r="M43" s="7">
        <v>0</v>
      </c>
      <c r="N43" s="8">
        <v>0</v>
      </c>
      <c r="O43" s="7">
        <v>0</v>
      </c>
      <c r="P43" s="8">
        <v>0</v>
      </c>
      <c r="Q43" s="13" t="str">
        <f t="shared" si="0"/>
        <v>OKAY</v>
      </c>
    </row>
    <row r="44" spans="1:17" ht="15">
      <c r="A44" s="3" t="s">
        <v>20</v>
      </c>
      <c r="B44" s="4" t="s">
        <v>12</v>
      </c>
      <c r="C44" s="7">
        <v>2</v>
      </c>
      <c r="D44" s="8">
        <v>3</v>
      </c>
      <c r="E44" s="7">
        <v>3</v>
      </c>
      <c r="F44" s="8">
        <v>2</v>
      </c>
      <c r="G44" s="7">
        <v>1</v>
      </c>
      <c r="H44" s="8">
        <v>4</v>
      </c>
      <c r="I44" s="7">
        <v>5</v>
      </c>
      <c r="J44" s="8">
        <v>2</v>
      </c>
      <c r="K44" s="7">
        <v>2</v>
      </c>
      <c r="L44" s="8">
        <v>3</v>
      </c>
      <c r="M44" s="7">
        <v>2</v>
      </c>
      <c r="N44" s="8">
        <v>0</v>
      </c>
      <c r="O44" s="7">
        <v>0</v>
      </c>
      <c r="P44" s="8">
        <v>1</v>
      </c>
      <c r="Q44" s="13" t="str">
        <f t="shared" si="0"/>
        <v>OKAY</v>
      </c>
    </row>
    <row r="45" spans="1:17" ht="15">
      <c r="A45" s="3" t="s">
        <v>10</v>
      </c>
      <c r="B45" s="4" t="s">
        <v>12</v>
      </c>
      <c r="C45" s="7"/>
      <c r="D45" s="8">
        <v>2</v>
      </c>
      <c r="E45" s="7">
        <v>2</v>
      </c>
      <c r="F45" s="8">
        <v>1</v>
      </c>
      <c r="G45" s="7">
        <v>1</v>
      </c>
      <c r="H45" s="8">
        <v>1</v>
      </c>
      <c r="I45" s="7">
        <v>1</v>
      </c>
      <c r="J45" s="8">
        <v>1</v>
      </c>
      <c r="K45" s="7">
        <v>1</v>
      </c>
      <c r="L45" s="8">
        <v>1</v>
      </c>
      <c r="M45" s="7">
        <v>1</v>
      </c>
      <c r="N45" s="8"/>
      <c r="O45" s="7"/>
      <c r="P45" s="8"/>
      <c r="Q45" s="13" t="str">
        <f t="shared" si="0"/>
        <v>OKAY</v>
      </c>
    </row>
    <row r="46" spans="1:17" ht="15">
      <c r="A46" s="3" t="s">
        <v>22</v>
      </c>
      <c r="B46" s="4" t="s">
        <v>12</v>
      </c>
      <c r="C46" s="7"/>
      <c r="D46" s="8"/>
      <c r="E46" s="7"/>
      <c r="F46" s="8"/>
      <c r="G46" s="7"/>
      <c r="H46" s="8"/>
      <c r="I46" s="7"/>
      <c r="J46" s="8"/>
      <c r="K46" s="7"/>
      <c r="L46" s="8"/>
      <c r="M46" s="7"/>
      <c r="N46" s="8"/>
      <c r="O46" s="7"/>
      <c r="P46" s="8"/>
      <c r="Q46" s="13" t="str">
        <f t="shared" si="0"/>
        <v>OKAY</v>
      </c>
    </row>
    <row r="47" spans="1:17" ht="15">
      <c r="A47" s="3" t="s">
        <v>50</v>
      </c>
      <c r="B47" s="4" t="s">
        <v>12</v>
      </c>
      <c r="C47" s="7"/>
      <c r="D47" s="8"/>
      <c r="E47" s="7"/>
      <c r="F47" s="8"/>
      <c r="G47" s="7"/>
      <c r="H47" s="8"/>
      <c r="I47" s="7"/>
      <c r="J47" s="8"/>
      <c r="K47" s="7"/>
      <c r="L47" s="8"/>
      <c r="M47" s="7"/>
      <c r="N47" s="8"/>
      <c r="O47" s="7"/>
      <c r="P47" s="8"/>
      <c r="Q47" s="13" t="str">
        <f t="shared" si="0"/>
        <v>OKAY</v>
      </c>
    </row>
    <row r="48" spans="1:17" ht="15">
      <c r="A48" s="3" t="s">
        <v>30</v>
      </c>
      <c r="B48" s="4" t="s">
        <v>11</v>
      </c>
      <c r="C48" s="7">
        <v>8</v>
      </c>
      <c r="D48" s="8">
        <v>14</v>
      </c>
      <c r="E48" s="7">
        <v>14</v>
      </c>
      <c r="F48" s="8">
        <v>14</v>
      </c>
      <c r="G48" s="7">
        <v>14</v>
      </c>
      <c r="H48" s="8">
        <v>14</v>
      </c>
      <c r="I48" s="7">
        <v>14</v>
      </c>
      <c r="J48" s="8">
        <v>14</v>
      </c>
      <c r="K48" s="7">
        <v>14</v>
      </c>
      <c r="L48" s="8">
        <v>11</v>
      </c>
      <c r="M48" s="7">
        <v>11</v>
      </c>
      <c r="N48" s="8">
        <v>10</v>
      </c>
      <c r="O48" s="7">
        <v>10</v>
      </c>
      <c r="P48" s="8">
        <v>8</v>
      </c>
      <c r="Q48" s="13" t="str">
        <f t="shared" si="0"/>
        <v>OKAY</v>
      </c>
    </row>
    <row r="49" spans="1:17" ht="15">
      <c r="A49" s="3" t="s">
        <v>42</v>
      </c>
      <c r="B49" s="4" t="s">
        <v>12</v>
      </c>
      <c r="C49" s="7">
        <v>4</v>
      </c>
      <c r="D49" s="8">
        <v>3</v>
      </c>
      <c r="E49" s="7">
        <v>3</v>
      </c>
      <c r="F49" s="8">
        <v>3</v>
      </c>
      <c r="G49" s="7">
        <v>3</v>
      </c>
      <c r="H49" s="8">
        <v>3</v>
      </c>
      <c r="I49" s="7">
        <v>2</v>
      </c>
      <c r="J49" s="8">
        <v>4</v>
      </c>
      <c r="K49" s="7">
        <v>4</v>
      </c>
      <c r="L49" s="8">
        <v>0</v>
      </c>
      <c r="M49" s="7">
        <v>3</v>
      </c>
      <c r="N49" s="8">
        <v>3</v>
      </c>
      <c r="O49" s="7">
        <v>1</v>
      </c>
      <c r="P49" s="8">
        <v>4</v>
      </c>
      <c r="Q49" s="13" t="str">
        <f t="shared" si="0"/>
        <v>OKAY</v>
      </c>
    </row>
    <row r="50" spans="1:17" ht="15">
      <c r="A50" s="3" t="s">
        <v>37</v>
      </c>
      <c r="B50" s="4" t="s">
        <v>12</v>
      </c>
      <c r="C50" s="7"/>
      <c r="D50" s="8"/>
      <c r="E50" s="7"/>
      <c r="F50" s="8"/>
      <c r="G50" s="7"/>
      <c r="H50" s="8"/>
      <c r="I50" s="7"/>
      <c r="J50" s="8"/>
      <c r="K50" s="7"/>
      <c r="L50" s="8"/>
      <c r="M50" s="7"/>
      <c r="N50" s="8"/>
      <c r="O50" s="7"/>
      <c r="P50" s="8"/>
      <c r="Q50" s="13" t="str">
        <f t="shared" si="0"/>
        <v>OKAY</v>
      </c>
    </row>
    <row r="51" spans="1:17" ht="15">
      <c r="A51" s="3" t="s">
        <v>28</v>
      </c>
      <c r="B51" s="4" t="s">
        <v>12</v>
      </c>
      <c r="C51" s="7"/>
      <c r="D51" s="8"/>
      <c r="E51" s="7"/>
      <c r="F51" s="8"/>
      <c r="G51" s="7"/>
      <c r="H51" s="8"/>
      <c r="I51" s="7"/>
      <c r="J51" s="8"/>
      <c r="K51" s="7"/>
      <c r="L51" s="8"/>
      <c r="M51" s="7"/>
      <c r="N51" s="8"/>
      <c r="O51" s="7"/>
      <c r="P51" s="8"/>
      <c r="Q51" s="13" t="str">
        <f t="shared" si="0"/>
        <v>OKAY</v>
      </c>
    </row>
    <row r="52" spans="1:17" ht="15">
      <c r="A52" s="3" t="s">
        <v>43</v>
      </c>
      <c r="B52" s="4" t="s">
        <v>12</v>
      </c>
      <c r="C52" s="7">
        <v>3</v>
      </c>
      <c r="D52" s="8">
        <v>3</v>
      </c>
      <c r="E52" s="7">
        <v>3</v>
      </c>
      <c r="F52" s="8">
        <v>4</v>
      </c>
      <c r="G52" s="7">
        <v>4</v>
      </c>
      <c r="H52" s="8">
        <v>3</v>
      </c>
      <c r="I52" s="7">
        <v>3</v>
      </c>
      <c r="J52" s="8">
        <v>3</v>
      </c>
      <c r="K52" s="7">
        <v>3</v>
      </c>
      <c r="L52" s="8">
        <v>4</v>
      </c>
      <c r="M52" s="7">
        <v>2</v>
      </c>
      <c r="N52" s="8">
        <v>1</v>
      </c>
      <c r="O52" s="7"/>
      <c r="P52" s="8"/>
      <c r="Q52" s="13" t="str">
        <f t="shared" si="0"/>
        <v>OKAY</v>
      </c>
    </row>
    <row r="53" spans="1:17" ht="15">
      <c r="A53" s="3" t="s">
        <v>83</v>
      </c>
      <c r="B53" s="4" t="s">
        <v>11</v>
      </c>
      <c r="C53" s="7">
        <v>4</v>
      </c>
      <c r="D53" s="8">
        <v>7</v>
      </c>
      <c r="E53" s="7">
        <v>6</v>
      </c>
      <c r="F53" s="8">
        <v>9</v>
      </c>
      <c r="G53" s="7">
        <v>8</v>
      </c>
      <c r="H53" s="8">
        <v>8</v>
      </c>
      <c r="I53" s="7">
        <v>8</v>
      </c>
      <c r="J53" s="8">
        <v>7</v>
      </c>
      <c r="K53" s="7">
        <v>9</v>
      </c>
      <c r="L53" s="8">
        <v>7</v>
      </c>
      <c r="M53" s="7">
        <v>7</v>
      </c>
      <c r="N53" s="8">
        <v>1</v>
      </c>
      <c r="O53" s="7">
        <v>1</v>
      </c>
      <c r="P53" s="8">
        <v>4</v>
      </c>
      <c r="Q53" s="13" t="str">
        <f t="shared" si="0"/>
        <v>OKAY</v>
      </c>
    </row>
    <row r="54" spans="1:17" ht="15">
      <c r="A54" s="3" t="s">
        <v>84</v>
      </c>
      <c r="B54" s="4" t="s">
        <v>11</v>
      </c>
      <c r="C54" s="7">
        <v>5</v>
      </c>
      <c r="D54" s="8">
        <v>5</v>
      </c>
      <c r="E54" s="7">
        <v>5</v>
      </c>
      <c r="F54" s="8">
        <v>5</v>
      </c>
      <c r="G54" s="7">
        <v>5</v>
      </c>
      <c r="H54" s="8">
        <v>5</v>
      </c>
      <c r="I54" s="7">
        <v>5</v>
      </c>
      <c r="J54" s="8">
        <v>5</v>
      </c>
      <c r="K54" s="7">
        <v>5</v>
      </c>
      <c r="L54" s="8">
        <v>5</v>
      </c>
      <c r="M54" s="7">
        <v>5</v>
      </c>
      <c r="N54" s="8">
        <v>5</v>
      </c>
      <c r="O54" s="7">
        <v>5</v>
      </c>
      <c r="P54" s="8">
        <v>5</v>
      </c>
      <c r="Q54" s="13" t="str">
        <f t="shared" si="0"/>
        <v>OKAY</v>
      </c>
    </row>
    <row r="55" spans="1:17" ht="15">
      <c r="A55" s="3" t="s">
        <v>85</v>
      </c>
      <c r="B55" s="4" t="s">
        <v>11</v>
      </c>
      <c r="C55" s="7">
        <v>8</v>
      </c>
      <c r="D55" s="8">
        <v>8</v>
      </c>
      <c r="E55" s="7">
        <v>8</v>
      </c>
      <c r="F55" s="8">
        <v>8</v>
      </c>
      <c r="G55" s="7">
        <v>8</v>
      </c>
      <c r="H55" s="8">
        <v>8</v>
      </c>
      <c r="I55" s="7">
        <v>8</v>
      </c>
      <c r="J55" s="8">
        <v>8</v>
      </c>
      <c r="K55" s="7">
        <v>8</v>
      </c>
      <c r="L55" s="8">
        <v>8</v>
      </c>
      <c r="M55" s="7">
        <v>8</v>
      </c>
      <c r="N55" s="8">
        <v>8</v>
      </c>
      <c r="O55" s="7">
        <v>8</v>
      </c>
      <c r="P55" s="8">
        <v>8</v>
      </c>
      <c r="Q55" s="13" t="str">
        <f t="shared" si="0"/>
        <v>OKAY</v>
      </c>
    </row>
    <row r="56" spans="1:17" ht="15">
      <c r="A56" s="3" t="s">
        <v>16</v>
      </c>
      <c r="B56" s="4" t="s">
        <v>11</v>
      </c>
      <c r="C56" s="7">
        <v>2</v>
      </c>
      <c r="D56" s="8">
        <v>3</v>
      </c>
      <c r="E56" s="7">
        <v>3</v>
      </c>
      <c r="F56" s="8">
        <v>2</v>
      </c>
      <c r="G56" s="7">
        <v>1</v>
      </c>
      <c r="H56" s="8">
        <v>1</v>
      </c>
      <c r="I56" s="7">
        <v>1</v>
      </c>
      <c r="J56" s="8">
        <v>2</v>
      </c>
      <c r="K56" s="7">
        <v>4</v>
      </c>
      <c r="L56" s="8">
        <v>3</v>
      </c>
      <c r="M56" s="7"/>
      <c r="N56" s="8"/>
      <c r="O56" s="7">
        <v>1</v>
      </c>
      <c r="P56" s="8">
        <v>1</v>
      </c>
      <c r="Q56" s="13" t="str">
        <f t="shared" si="0"/>
        <v>OKAY</v>
      </c>
    </row>
    <row r="57" spans="1:17" ht="15">
      <c r="A57" s="3" t="s">
        <v>27</v>
      </c>
      <c r="B57" s="4" t="s">
        <v>11</v>
      </c>
      <c r="C57" s="7">
        <v>1</v>
      </c>
      <c r="D57" s="8">
        <v>2</v>
      </c>
      <c r="E57" s="7">
        <v>2</v>
      </c>
      <c r="F57" s="8">
        <v>0</v>
      </c>
      <c r="G57" s="7">
        <v>0</v>
      </c>
      <c r="H57" s="8">
        <v>2</v>
      </c>
      <c r="I57" s="7">
        <v>2</v>
      </c>
      <c r="J57" s="8">
        <v>1</v>
      </c>
      <c r="K57" s="7">
        <v>1</v>
      </c>
      <c r="L57" s="8">
        <v>2</v>
      </c>
      <c r="M57" s="7">
        <v>2</v>
      </c>
      <c r="N57" s="8">
        <v>1</v>
      </c>
      <c r="O57" s="7">
        <v>0</v>
      </c>
      <c r="P57" s="8">
        <v>0</v>
      </c>
      <c r="Q57" s="13" t="str">
        <f t="shared" si="0"/>
        <v>OKAY</v>
      </c>
    </row>
    <row r="58" spans="1:17" ht="15">
      <c r="A58" s="3" t="s">
        <v>54</v>
      </c>
      <c r="B58" s="4" t="s">
        <v>11</v>
      </c>
      <c r="C58" s="7">
        <v>13</v>
      </c>
      <c r="D58" s="8">
        <v>10</v>
      </c>
      <c r="E58" s="7">
        <v>9</v>
      </c>
      <c r="F58" s="8">
        <v>6</v>
      </c>
      <c r="G58" s="7">
        <v>6</v>
      </c>
      <c r="H58" s="8">
        <v>12</v>
      </c>
      <c r="I58" s="7">
        <v>6</v>
      </c>
      <c r="J58" s="8">
        <v>8</v>
      </c>
      <c r="K58" s="7">
        <v>14</v>
      </c>
      <c r="L58" s="8">
        <v>12</v>
      </c>
      <c r="M58" s="7">
        <v>0</v>
      </c>
      <c r="N58" s="8">
        <v>0</v>
      </c>
      <c r="O58" s="7">
        <v>0</v>
      </c>
      <c r="P58" s="8">
        <v>0</v>
      </c>
      <c r="Q58" s="13" t="str">
        <f>IF(C58+E58+G58+I58+K58+M58+O58-D58-F58-H58-J58-L58-N58-P58=0,"OKAY",C58+E58+G58+I58+K58+M58+O58-D58-F58-H58-J58-L58-N58-P58)</f>
        <v>OKAY</v>
      </c>
    </row>
    <row r="60" spans="1:16" ht="15.75">
      <c r="A60" s="9"/>
      <c r="B60" s="10" t="s">
        <v>13</v>
      </c>
      <c r="C60" s="9">
        <f aca="true" t="shared" si="1" ref="C60:P60">SUMIF($B7:$B58,"ja",C7:C58)</f>
        <v>206</v>
      </c>
      <c r="D60" s="9">
        <f t="shared" si="1"/>
        <v>240</v>
      </c>
      <c r="E60" s="9">
        <f t="shared" si="1"/>
        <v>230</v>
      </c>
      <c r="F60" s="9">
        <f t="shared" si="1"/>
        <v>229</v>
      </c>
      <c r="G60" s="9">
        <f t="shared" si="1"/>
        <v>234</v>
      </c>
      <c r="H60" s="9">
        <f t="shared" si="1"/>
        <v>237</v>
      </c>
      <c r="I60" s="9">
        <f t="shared" si="1"/>
        <v>228</v>
      </c>
      <c r="J60" s="9">
        <f t="shared" si="1"/>
        <v>226</v>
      </c>
      <c r="K60" s="9">
        <f t="shared" si="1"/>
        <v>240</v>
      </c>
      <c r="L60" s="9">
        <f t="shared" si="1"/>
        <v>233</v>
      </c>
      <c r="M60" s="9">
        <f t="shared" si="1"/>
        <v>174</v>
      </c>
      <c r="N60" s="9">
        <f t="shared" si="1"/>
        <v>144</v>
      </c>
      <c r="O60" s="9">
        <f t="shared" si="1"/>
        <v>143</v>
      </c>
      <c r="P60" s="9">
        <f t="shared" si="1"/>
        <v>141</v>
      </c>
    </row>
  </sheetData>
  <sheetProtection/>
  <mergeCells count="10">
    <mergeCell ref="A3:P3"/>
    <mergeCell ref="A5:A6"/>
    <mergeCell ref="B5:B6"/>
    <mergeCell ref="C5:D5"/>
    <mergeCell ref="E5:F5"/>
    <mergeCell ref="G5:H5"/>
    <mergeCell ref="I5:J5"/>
    <mergeCell ref="K5:L5"/>
    <mergeCell ref="M5:N5"/>
    <mergeCell ref="O5:P5"/>
  </mergeCells>
  <conditionalFormatting sqref="B60 A7:P58">
    <cfRule type="expression" priority="27" dxfId="1">
      <formula>$B7="nein"</formula>
    </cfRule>
    <cfRule type="expression" priority="30" dxfId="0">
      <formula>$B7="ja"</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Schneider</dc:creator>
  <cp:keywords/>
  <dc:description/>
  <cp:lastModifiedBy>Dr. Michael Homberg</cp:lastModifiedBy>
  <cp:lastPrinted>2014-09-25T09:59:31Z</cp:lastPrinted>
  <dcterms:created xsi:type="dcterms:W3CDTF">2013-02-23T17:00:35Z</dcterms:created>
  <dcterms:modified xsi:type="dcterms:W3CDTF">2014-10-08T18:24:03Z</dcterms:modified>
  <cp:category/>
  <cp:version/>
  <cp:contentType/>
  <cp:contentStatus/>
</cp:coreProperties>
</file>